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0" yWindow="0" windowWidth="20730" windowHeight="9390" tabRatio="906"/>
  </bookViews>
  <sheets>
    <sheet name="KWESTIONARIUSZ" sheetId="1" r:id="rId1"/>
    <sheet name="slownik" sheetId="4" state="hidden" r:id="rId2"/>
    <sheet name="WOJ" sheetId="8" state="hidden" r:id="rId3"/>
    <sheet name="POW" sheetId="9" state="hidden" r:id="rId4"/>
    <sheet name="GMI" sheetId="10" state="hidden" r:id="rId5"/>
    <sheet name="pesel" sheetId="5" state="hidden" r:id="rId6"/>
    <sheet name="US" sheetId="7" state="hidden" r:id="rId7"/>
  </sheets>
  <definedNames>
    <definedName name="_xlnm._FilterDatabase" localSheetId="6" hidden="1">US!$A$1:$G$381</definedName>
    <definedName name="album">KWESTIONARIUSZ!$C$23</definedName>
    <definedName name="Bezdmn">KWESTIONARIUSZ!$AG$52</definedName>
    <definedName name="BezOsPrac">KWESTIONARIUSZ!$AG$54</definedName>
    <definedName name="BezOsPracDz">KWESTIONARIUSZ!$AG$55</definedName>
    <definedName name="cv">KWESTIONARIUSZ!#REF!</definedName>
    <definedName name="DataUr">KWESTIONARIUSZ!$C$20:$G$20</definedName>
    <definedName name="deklar">KWESTIONARIUSZ!#REF!</definedName>
    <definedName name="dodatk_wsp">KWESTIONARIUSZ!$Y$77</definedName>
    <definedName name="dowod">KWESTIONARIUSZ!$C$20</definedName>
    <definedName name="DzieciUt">KWESTIONARIUSZ!$AG$56</definedName>
    <definedName name="Email">KWESTIONARIUSZ!$C$44</definedName>
    <definedName name="form">slownik!$N$3</definedName>
    <definedName name="Gmina">KWESTIONARIUSZ!$V$38</definedName>
    <definedName name="id.gmin">slownik!$Q$2:$Q$3684</definedName>
    <definedName name="Imie" localSheetId="0">KWESTIONARIUSZ!$S$17</definedName>
    <definedName name="InnaNiek">KWESTIONARIUSZ!$AG$57</definedName>
    <definedName name="Kierunek">KWESTIONARIUSZ!$S$23</definedName>
    <definedName name="KodPocztowy">KWESTIONARIUSZ!$AE$38</definedName>
    <definedName name="kop_orzecz">KWESTIONARIUSZ!#REF!</definedName>
    <definedName name="li_adr_powt">slownik!$AJ$3</definedName>
    <definedName name="li_gmi_nag">GMI!$B$1</definedName>
    <definedName name="li_gmi_wojpowID">GMI!$A$2:$A$2479</definedName>
    <definedName name="li_gmi3">GMI!$C$2:$D$2479</definedName>
    <definedName name="li_gmiID">slownik!$AJ$7</definedName>
    <definedName name="li_kasa_ch">slownik!$L$3:$L$18</definedName>
    <definedName name="li_kod_chck">slownik!$Y$3</definedName>
    <definedName name="li_mia_nag">#REF!</definedName>
    <definedName name="li_mia_wpgID">#REF!</definedName>
    <definedName name="li_miasto">KWESTIONARIUSZ!$AL$36</definedName>
    <definedName name="li_miasto_chck">slownik!$W$13</definedName>
    <definedName name="li_plec">slownik!$AH$3:$AH$4</definedName>
    <definedName name="li_pow_nag">POW!$B$1</definedName>
    <definedName name="li_pow_wojID">POW!$A$2:$A$381</definedName>
    <definedName name="li_pow3">POW!$C$2:$D$381</definedName>
    <definedName name="li_powID">slownik!$AJ$6</definedName>
    <definedName name="li_rodzaj_st_szcz">slownik!$AE$3:$AF$22</definedName>
    <definedName name="li_rodzaj_st2">slownik!$AA$3:$AC$4</definedName>
    <definedName name="li_rokst">slownik!$AN$3:$AN$9</definedName>
    <definedName name="li_semestr">slownik!$AN$3:$AN$9</definedName>
    <definedName name="li_skr">slownik!$P$3</definedName>
    <definedName name="li_stat_szczeg2">slownik!$I$3:$J$20</definedName>
    <definedName name="li_stat2">slownik!$F$3:$H$6</definedName>
    <definedName name="li_statsz_nag">slownik!$I$2</definedName>
    <definedName name="li_status">slownik!$F$3:$F$6</definedName>
    <definedName name="li_szkolenia">slownik!$L$3:$L$10</definedName>
    <definedName name="li_tab_pr">slownik!$P$3:$T$3</definedName>
    <definedName name="li_termin">slownik!$M$3:$M$4</definedName>
    <definedName name="li_tn">slownik!$A$3:$A$4</definedName>
    <definedName name="li_tnn">slownik!$B$3:$B$5</definedName>
    <definedName name="li_tno">slownik!$C$3:$C$5</definedName>
    <definedName name="li_tryb">slownik!$D$3:$D$4</definedName>
    <definedName name="li_wies">KWESTIONARIUSZ!$AL$35</definedName>
    <definedName name="li_woj">WOJ!$A$2:$A$17</definedName>
    <definedName name="li_woj2">WOJ!$A$2:$B$17</definedName>
    <definedName name="li_wojID">slownik!$AJ$5</definedName>
    <definedName name="li_wsparcie">slownik!$AR$3:$AR$7</definedName>
    <definedName name="li_wydzial">slownik!$AL$3:$AL$4</definedName>
    <definedName name="li_wykszt">slownik!$E$3:$E$8</definedName>
    <definedName name="li_zawod">slownik!$K$3:$K$15</definedName>
    <definedName name="miaID">#REF!</definedName>
    <definedName name="miejsceUr">KWESTIONARIUSZ!$J$20</definedName>
    <definedName name="Miejscowosc">KWESTIONARIUSZ!$C$41</definedName>
    <definedName name="Mniejszosc">KWESTIONARIUSZ!$AG$51</definedName>
    <definedName name="Nazwisko">KWESTIONARIUSZ!$J$17</definedName>
    <definedName name="NrDomu">KWESTIONARIUSZ!$V$41</definedName>
    <definedName name="NrLokalu">KWESTIONARIUSZ!$AA$41</definedName>
    <definedName name="obecne_zatrudm">slownik!$AP$3:$AP$5</definedName>
    <definedName name="obecne_zatrudn">KWESTIONARIUSZ!$X$62</definedName>
    <definedName name="_xlnm.Print_Area" localSheetId="0">KWESTIONARIUSZ!$A$1:$AJ$146</definedName>
    <definedName name="Obywatelstwo">KWESTIONARIUSZ!$S$20</definedName>
    <definedName name="pes_dł">pesel!$D$17</definedName>
    <definedName name="pes_mod">pesel!$D$16</definedName>
    <definedName name="pes_ok">pesel!$D$18</definedName>
    <definedName name="pes_puste">pesel!$B$73</definedName>
    <definedName name="Pesel">KWESTIONARIUSZ!$C$17</definedName>
    <definedName name="pierwszy">slownik!$AN$3:$AN$9</definedName>
    <definedName name="pkd">slownik!$P$2:$P$620</definedName>
    <definedName name="Plec">KWESTIONARIUSZ!$AB$17</definedName>
    <definedName name="Powiat">KWESTIONARIUSZ!$M$38</definedName>
    <definedName name="projekt">KWESTIONARIUSZ!$AI$1</definedName>
    <definedName name="rodzaj_st">KWESTIONARIUSZ!$J$23</definedName>
    <definedName name="Rodzaj_studiow">slownik!$AA$3:$AA$4</definedName>
    <definedName name="rok_st">KWESTIONARIUSZ!$AB$23</definedName>
    <definedName name="Status">KWESTIONARIUSZ!$S$26</definedName>
    <definedName name="Status2">KWESTIONARIUSZ!$S$29</definedName>
    <definedName name="TelKom">KWESTIONARIUSZ!$R$44</definedName>
    <definedName name="Tryb">KWESTIONARIUSZ!$C$26</definedName>
    <definedName name="Ulica">KWESTIONARIUSZ!$M$41</definedName>
    <definedName name="Wojewodztwo">KWESTIONARIUSZ!$C$38</definedName>
    <definedName name="wsparcie1">KWESTIONARIUSZ!$F$66</definedName>
    <definedName name="wsparcie2">KWESTIONARIUSZ!$F$68</definedName>
    <definedName name="wsparcie3">KWESTIONARIUSZ!$F$70</definedName>
    <definedName name="wydzial">KWESTIONARIUSZ!$J$26</definedName>
    <definedName name="wykszt">KWESTIONARIUSZ!$AB$20</definedName>
    <definedName name="ZatrudnionyW">KWESTIONARIUSZ!$C$29</definedName>
    <definedName name="Zawód">KWESTIONARIUSZ!$S$32</definedName>
    <definedName name="zNiepełnosp">KWESTIONARIUSZ!$AG$53</definedName>
  </definedNames>
  <calcPr calcId="152511"/>
  <fileRecoveryPr autoRecover="0"/>
</workbook>
</file>

<file path=xl/calcChain.xml><?xml version="1.0" encoding="utf-8"?>
<calcChain xmlns="http://schemas.openxmlformats.org/spreadsheetml/2006/main">
  <c r="B72" i="5" l="1"/>
  <c r="B70" i="5" l="1"/>
  <c r="B69" i="5"/>
  <c r="B71" i="5"/>
  <c r="B68" i="5"/>
  <c r="B67" i="5" l="1"/>
  <c r="C6" i="1" l="1"/>
  <c r="B57" i="5" l="1"/>
  <c r="B27" i="5"/>
  <c r="B25" i="5"/>
  <c r="B51" i="5" l="1"/>
  <c r="AE55" i="1"/>
  <c r="AJ5" i="4" l="1"/>
  <c r="C2479" i="10"/>
  <c r="C2478" i="10"/>
  <c r="C2477" i="10"/>
  <c r="C2476" i="10"/>
  <c r="C2475" i="10"/>
  <c r="C2474" i="10"/>
  <c r="C2473" i="10"/>
  <c r="C2472" i="10"/>
  <c r="C2471" i="10"/>
  <c r="C2470" i="10"/>
  <c r="C2469" i="10"/>
  <c r="C2468" i="10"/>
  <c r="C2467" i="10"/>
  <c r="C2466" i="10"/>
  <c r="C2465" i="10"/>
  <c r="C2464" i="10"/>
  <c r="C2463" i="10"/>
  <c r="C2462" i="10"/>
  <c r="C2461" i="10"/>
  <c r="C2460" i="10"/>
  <c r="C2459" i="10"/>
  <c r="C2458" i="10"/>
  <c r="C2457" i="10"/>
  <c r="C2456" i="10"/>
  <c r="C2455" i="10"/>
  <c r="C2454" i="10"/>
  <c r="C2453" i="10"/>
  <c r="C2452" i="10"/>
  <c r="C2451" i="10"/>
  <c r="C2450" i="10"/>
  <c r="C2449" i="10"/>
  <c r="C2448" i="10"/>
  <c r="C2447" i="10"/>
  <c r="C2446" i="10"/>
  <c r="C2445" i="10"/>
  <c r="C2444" i="10"/>
  <c r="C2443" i="10"/>
  <c r="C2442" i="10"/>
  <c r="C2441" i="10"/>
  <c r="C2440" i="10"/>
  <c r="C2439" i="10"/>
  <c r="C2438" i="10"/>
  <c r="C2437" i="10"/>
  <c r="C2436" i="10"/>
  <c r="C2435" i="10"/>
  <c r="C2434" i="10"/>
  <c r="C2433" i="10"/>
  <c r="C2432" i="10"/>
  <c r="C2431" i="10"/>
  <c r="C2430" i="10"/>
  <c r="C2429" i="10"/>
  <c r="C2428" i="10"/>
  <c r="C2427" i="10"/>
  <c r="C2426" i="10"/>
  <c r="C2425" i="10"/>
  <c r="C2424" i="10"/>
  <c r="C2423" i="10"/>
  <c r="C2422" i="10"/>
  <c r="C2421" i="10"/>
  <c r="C2420" i="10"/>
  <c r="C2419" i="10"/>
  <c r="C2418" i="10"/>
  <c r="C2417" i="10"/>
  <c r="C2416" i="10"/>
  <c r="C2415" i="10"/>
  <c r="C2414" i="10"/>
  <c r="C2413" i="10"/>
  <c r="C2412" i="10"/>
  <c r="C2411" i="10"/>
  <c r="C2410" i="10"/>
  <c r="C2409" i="10"/>
  <c r="C2408" i="10"/>
  <c r="C2407" i="10"/>
  <c r="C2406" i="10"/>
  <c r="C2405" i="10"/>
  <c r="C2404" i="10"/>
  <c r="C2403" i="10"/>
  <c r="C2402" i="10"/>
  <c r="C2401" i="10"/>
  <c r="C2400" i="10"/>
  <c r="C2399" i="10"/>
  <c r="C2398" i="10"/>
  <c r="C2397" i="10"/>
  <c r="C2396" i="10"/>
  <c r="C2395" i="10"/>
  <c r="C2394" i="10"/>
  <c r="C2393" i="10"/>
  <c r="C2392" i="10"/>
  <c r="C2391" i="10"/>
  <c r="C2390" i="10"/>
  <c r="C2389" i="10"/>
  <c r="C2388" i="10"/>
  <c r="C2387" i="10"/>
  <c r="C2386" i="10"/>
  <c r="C2385" i="10"/>
  <c r="C2384" i="10"/>
  <c r="C2383" i="10"/>
  <c r="C2382" i="10"/>
  <c r="C2381" i="10"/>
  <c r="C2380" i="10"/>
  <c r="C2379" i="10"/>
  <c r="C2378" i="10"/>
  <c r="C2377" i="10"/>
  <c r="C2376" i="10"/>
  <c r="C2375" i="10"/>
  <c r="C2374" i="10"/>
  <c r="C2373" i="10"/>
  <c r="C2372" i="10"/>
  <c r="C2371" i="10"/>
  <c r="C2370" i="10"/>
  <c r="C2369" i="10"/>
  <c r="C2368" i="10"/>
  <c r="C2367" i="10"/>
  <c r="C2366" i="10"/>
  <c r="C2365" i="10"/>
  <c r="C2364" i="10"/>
  <c r="C2363" i="10"/>
  <c r="C2362" i="10"/>
  <c r="C2361" i="10"/>
  <c r="C2360" i="10"/>
  <c r="C2359" i="10"/>
  <c r="C2358" i="10"/>
  <c r="C2357" i="10"/>
  <c r="C2356" i="10"/>
  <c r="C2355" i="10"/>
  <c r="C2354" i="10"/>
  <c r="C2353" i="10"/>
  <c r="C2352" i="10"/>
  <c r="C2351" i="10"/>
  <c r="C2350" i="10"/>
  <c r="C2349" i="10"/>
  <c r="C2348" i="10"/>
  <c r="C2347" i="10"/>
  <c r="C2346" i="10"/>
  <c r="C2345" i="10"/>
  <c r="C2344" i="10"/>
  <c r="C2343" i="10"/>
  <c r="C2342" i="10"/>
  <c r="C2341" i="10"/>
  <c r="C2340" i="10"/>
  <c r="C2339" i="10"/>
  <c r="C2338" i="10"/>
  <c r="C2337" i="10"/>
  <c r="C2336" i="10"/>
  <c r="C2335" i="10"/>
  <c r="C2334" i="10"/>
  <c r="C2333" i="10"/>
  <c r="C2332" i="10"/>
  <c r="C2331" i="10"/>
  <c r="C2330" i="10"/>
  <c r="C2329" i="10"/>
  <c r="C2328" i="10"/>
  <c r="C2327" i="10"/>
  <c r="C2326" i="10"/>
  <c r="C2325" i="10"/>
  <c r="C2324" i="10"/>
  <c r="C2323" i="10"/>
  <c r="C2322" i="10"/>
  <c r="C2321" i="10"/>
  <c r="C2320" i="10"/>
  <c r="C2319" i="10"/>
  <c r="C2318" i="10"/>
  <c r="C2317" i="10"/>
  <c r="C2316" i="10"/>
  <c r="C2315" i="10"/>
  <c r="C2314" i="10"/>
  <c r="C2313" i="10"/>
  <c r="C2312" i="10"/>
  <c r="C2311" i="10"/>
  <c r="C2310" i="10"/>
  <c r="C2309" i="10"/>
  <c r="C2308" i="10"/>
  <c r="C2307" i="10"/>
  <c r="C2306" i="10"/>
  <c r="C2305" i="10"/>
  <c r="C2304" i="10"/>
  <c r="C2303" i="10"/>
  <c r="C2302" i="10"/>
  <c r="C2301" i="10"/>
  <c r="C2300" i="10"/>
  <c r="C2299" i="10"/>
  <c r="C2298" i="10"/>
  <c r="C2297" i="10"/>
  <c r="C2296" i="10"/>
  <c r="C2295" i="10"/>
  <c r="C2294" i="10"/>
  <c r="C2293" i="10"/>
  <c r="C2292" i="10"/>
  <c r="C2291" i="10"/>
  <c r="C2290" i="10"/>
  <c r="C2289" i="10"/>
  <c r="C2288" i="10"/>
  <c r="C2287" i="10"/>
  <c r="C2286" i="10"/>
  <c r="C2285" i="10"/>
  <c r="C2284" i="10"/>
  <c r="C2283" i="10"/>
  <c r="C2282" i="10"/>
  <c r="C2281" i="10"/>
  <c r="C2280" i="10"/>
  <c r="C2279" i="10"/>
  <c r="C2278" i="10"/>
  <c r="C2277" i="10"/>
  <c r="C2276" i="10"/>
  <c r="C2275" i="10"/>
  <c r="C2274" i="10"/>
  <c r="C2273" i="10"/>
  <c r="C2272" i="10"/>
  <c r="C2271" i="10"/>
  <c r="C2270" i="10"/>
  <c r="C2269" i="10"/>
  <c r="C2268" i="10"/>
  <c r="C2267" i="10"/>
  <c r="C2266" i="10"/>
  <c r="C2265" i="10"/>
  <c r="C2264" i="10"/>
  <c r="C2263" i="10"/>
  <c r="C2262" i="10"/>
  <c r="C2261" i="10"/>
  <c r="C2260" i="10"/>
  <c r="C2259" i="10"/>
  <c r="C2258" i="10"/>
  <c r="C2257" i="10"/>
  <c r="C2256" i="10"/>
  <c r="C2255" i="10"/>
  <c r="C2254" i="10"/>
  <c r="C2253" i="10"/>
  <c r="C2252" i="10"/>
  <c r="C2251" i="10"/>
  <c r="C2250" i="10"/>
  <c r="C2249" i="10"/>
  <c r="C2248" i="10"/>
  <c r="C2247" i="10"/>
  <c r="C2246" i="10"/>
  <c r="C2245" i="10"/>
  <c r="C2244" i="10"/>
  <c r="C2243" i="10"/>
  <c r="C2242" i="10"/>
  <c r="C2241" i="10"/>
  <c r="C2240" i="10"/>
  <c r="C2239" i="10"/>
  <c r="C2238" i="10"/>
  <c r="C2237" i="10"/>
  <c r="C2236" i="10"/>
  <c r="C2235" i="10"/>
  <c r="C2234" i="10"/>
  <c r="C2233" i="10"/>
  <c r="C2232" i="10"/>
  <c r="C2231" i="10"/>
  <c r="C2230" i="10"/>
  <c r="C2229" i="10"/>
  <c r="C2228" i="10"/>
  <c r="C2227" i="10"/>
  <c r="C2226" i="10"/>
  <c r="C2225" i="10"/>
  <c r="C2224" i="10"/>
  <c r="C2223" i="10"/>
  <c r="C2222" i="10"/>
  <c r="C2221" i="10"/>
  <c r="C2220" i="10"/>
  <c r="C2219" i="10"/>
  <c r="C2218" i="10"/>
  <c r="C2217" i="10"/>
  <c r="C2216" i="10"/>
  <c r="C2215" i="10"/>
  <c r="C2214" i="10"/>
  <c r="C2213" i="10"/>
  <c r="C2212" i="10"/>
  <c r="C2211" i="10"/>
  <c r="C2210" i="10"/>
  <c r="C2209" i="10"/>
  <c r="C2208" i="10"/>
  <c r="C2207" i="10"/>
  <c r="C2206" i="10"/>
  <c r="C2205" i="10"/>
  <c r="C2204" i="10"/>
  <c r="C2203" i="10"/>
  <c r="C2202" i="10"/>
  <c r="C2201" i="10"/>
  <c r="C2200" i="10"/>
  <c r="C2199" i="10"/>
  <c r="C2198" i="10"/>
  <c r="C2197" i="10"/>
  <c r="C2196" i="10"/>
  <c r="C2195" i="10"/>
  <c r="C2194" i="10"/>
  <c r="C2193" i="10"/>
  <c r="C2192" i="10"/>
  <c r="C2191" i="10"/>
  <c r="C2190" i="10"/>
  <c r="C2189" i="10"/>
  <c r="C2188" i="10"/>
  <c r="C2187" i="10"/>
  <c r="C2186" i="10"/>
  <c r="C2185" i="10"/>
  <c r="C2184" i="10"/>
  <c r="C2183" i="10"/>
  <c r="C2182" i="10"/>
  <c r="C2181" i="10"/>
  <c r="C2180" i="10"/>
  <c r="C2179" i="10"/>
  <c r="C2178" i="10"/>
  <c r="C2177" i="10"/>
  <c r="C2176" i="10"/>
  <c r="C2175" i="10"/>
  <c r="C2174" i="10"/>
  <c r="C2173" i="10"/>
  <c r="C2172" i="10"/>
  <c r="C2171" i="10"/>
  <c r="C2170" i="10"/>
  <c r="C2169" i="10"/>
  <c r="C2168" i="10"/>
  <c r="C2167" i="10"/>
  <c r="C2166" i="10"/>
  <c r="C2165" i="10"/>
  <c r="C2164" i="10"/>
  <c r="C2163" i="10"/>
  <c r="C2162" i="10"/>
  <c r="C2161" i="10"/>
  <c r="C2160" i="10"/>
  <c r="C2159" i="10"/>
  <c r="C2158" i="10"/>
  <c r="C2157" i="10"/>
  <c r="C2156" i="10"/>
  <c r="C2155" i="10"/>
  <c r="C2154" i="10"/>
  <c r="C2153" i="10"/>
  <c r="C2152" i="10"/>
  <c r="C2151" i="10"/>
  <c r="C2150" i="10"/>
  <c r="C2149" i="10"/>
  <c r="C2148" i="10"/>
  <c r="C2147" i="10"/>
  <c r="C2146" i="10"/>
  <c r="C2145" i="10"/>
  <c r="C2144" i="10"/>
  <c r="C2143" i="10"/>
  <c r="C2142" i="10"/>
  <c r="C2141" i="10"/>
  <c r="C2140" i="10"/>
  <c r="C2139" i="10"/>
  <c r="C2138" i="10"/>
  <c r="C2137" i="10"/>
  <c r="C2136" i="10"/>
  <c r="C2135" i="10"/>
  <c r="C2134" i="10"/>
  <c r="C2133" i="10"/>
  <c r="C2132" i="10"/>
  <c r="C2131" i="10"/>
  <c r="C2130" i="10"/>
  <c r="C2129" i="10"/>
  <c r="C2128" i="10"/>
  <c r="C2127" i="10"/>
  <c r="C2126" i="10"/>
  <c r="C2125" i="10"/>
  <c r="C2124" i="10"/>
  <c r="C2123" i="10"/>
  <c r="C2122" i="10"/>
  <c r="C2121" i="10"/>
  <c r="C2120" i="10"/>
  <c r="C2119" i="10"/>
  <c r="C2118" i="10"/>
  <c r="C2117" i="10"/>
  <c r="C2116" i="10"/>
  <c r="C2115" i="10"/>
  <c r="C2114" i="10"/>
  <c r="C2113" i="10"/>
  <c r="C2112" i="10"/>
  <c r="C2111" i="10"/>
  <c r="C2110" i="10"/>
  <c r="C2109" i="10"/>
  <c r="C2108" i="10"/>
  <c r="C2107" i="10"/>
  <c r="C2106" i="10"/>
  <c r="C2105" i="10"/>
  <c r="C2104" i="10"/>
  <c r="C2103" i="10"/>
  <c r="C2102" i="10"/>
  <c r="C2101" i="10"/>
  <c r="C2100" i="10"/>
  <c r="C2099" i="10"/>
  <c r="C2098" i="10"/>
  <c r="C2097" i="10"/>
  <c r="C2096" i="10"/>
  <c r="C2095" i="10"/>
  <c r="C2094" i="10"/>
  <c r="C2093" i="10"/>
  <c r="C2092" i="10"/>
  <c r="C2091" i="10"/>
  <c r="C2090" i="10"/>
  <c r="C2089" i="10"/>
  <c r="C2088" i="10"/>
  <c r="C2087" i="10"/>
  <c r="C2086" i="10"/>
  <c r="C2085" i="10"/>
  <c r="C2084" i="10"/>
  <c r="C2083" i="10"/>
  <c r="C2082" i="10"/>
  <c r="C2081" i="10"/>
  <c r="C2080" i="10"/>
  <c r="C2079" i="10"/>
  <c r="C2078" i="10"/>
  <c r="C2077" i="10"/>
  <c r="C2076" i="10"/>
  <c r="C2075" i="10"/>
  <c r="C2074" i="10"/>
  <c r="C2073" i="10"/>
  <c r="C2072" i="10"/>
  <c r="C2071" i="10"/>
  <c r="C2070" i="10"/>
  <c r="C2069" i="10"/>
  <c r="C2068" i="10"/>
  <c r="C2067" i="10"/>
  <c r="C2066" i="10"/>
  <c r="C2065" i="10"/>
  <c r="C2064" i="10"/>
  <c r="C2063" i="10"/>
  <c r="C2062" i="10"/>
  <c r="C2061" i="10"/>
  <c r="C2060" i="10"/>
  <c r="C2059" i="10"/>
  <c r="C2058" i="10"/>
  <c r="C2057" i="10"/>
  <c r="C2056" i="10"/>
  <c r="C2055" i="10"/>
  <c r="C2054" i="10"/>
  <c r="C2053" i="10"/>
  <c r="C2052" i="10"/>
  <c r="C2051" i="10"/>
  <c r="C2050" i="10"/>
  <c r="C2049" i="10"/>
  <c r="C2048" i="10"/>
  <c r="C2047" i="10"/>
  <c r="C2046" i="10"/>
  <c r="C2045" i="10"/>
  <c r="C2044" i="10"/>
  <c r="C2043" i="10"/>
  <c r="C2042" i="10"/>
  <c r="C2041" i="10"/>
  <c r="C2040" i="10"/>
  <c r="C2039" i="10"/>
  <c r="C2038" i="10"/>
  <c r="C2037" i="10"/>
  <c r="C2036" i="10"/>
  <c r="C2035" i="10"/>
  <c r="C2034" i="10"/>
  <c r="C2033" i="10"/>
  <c r="C2032" i="10"/>
  <c r="C2031" i="10"/>
  <c r="C2030" i="10"/>
  <c r="C2029" i="10"/>
  <c r="C2028" i="10"/>
  <c r="C2027" i="10"/>
  <c r="C2026" i="10"/>
  <c r="C2025" i="10"/>
  <c r="C2024" i="10"/>
  <c r="C2023" i="10"/>
  <c r="C2022" i="10"/>
  <c r="C2021" i="10"/>
  <c r="C2020" i="10"/>
  <c r="C2019" i="10"/>
  <c r="C2018" i="10"/>
  <c r="C2017" i="10"/>
  <c r="C2016" i="10"/>
  <c r="C2015" i="10"/>
  <c r="C2014" i="10"/>
  <c r="C2013" i="10"/>
  <c r="C2012" i="10"/>
  <c r="C2011" i="10"/>
  <c r="C2010" i="10"/>
  <c r="C2009" i="10"/>
  <c r="C2008" i="10"/>
  <c r="C2007" i="10"/>
  <c r="C2006" i="10"/>
  <c r="C2005" i="10"/>
  <c r="C2004" i="10"/>
  <c r="C2003" i="10"/>
  <c r="C2002" i="10"/>
  <c r="C2001" i="10"/>
  <c r="C2000" i="10"/>
  <c r="C1999" i="10"/>
  <c r="C1998" i="10"/>
  <c r="C1997" i="10"/>
  <c r="C1996" i="10"/>
  <c r="C1995" i="10"/>
  <c r="C1994" i="10"/>
  <c r="C1993" i="10"/>
  <c r="C1992" i="10"/>
  <c r="C1991" i="10"/>
  <c r="C1990" i="10"/>
  <c r="C1989" i="10"/>
  <c r="C1988" i="10"/>
  <c r="C1987" i="10"/>
  <c r="C1986" i="10"/>
  <c r="C1985" i="10"/>
  <c r="C1984" i="10"/>
  <c r="C1983" i="10"/>
  <c r="C1982" i="10"/>
  <c r="C1981" i="10"/>
  <c r="C1980" i="10"/>
  <c r="C1979" i="10"/>
  <c r="C1978" i="10"/>
  <c r="C1977" i="10"/>
  <c r="C1976" i="10"/>
  <c r="C1975" i="10"/>
  <c r="C1974" i="10"/>
  <c r="C1973" i="10"/>
  <c r="C1972" i="10"/>
  <c r="C1971" i="10"/>
  <c r="C1970" i="10"/>
  <c r="C1969" i="10"/>
  <c r="C1968" i="10"/>
  <c r="C1967" i="10"/>
  <c r="C1966" i="10"/>
  <c r="C1965" i="10"/>
  <c r="C1964" i="10"/>
  <c r="C1963" i="10"/>
  <c r="C1962" i="10"/>
  <c r="C1961" i="10"/>
  <c r="C1960" i="10"/>
  <c r="C1959" i="10"/>
  <c r="C1958" i="10"/>
  <c r="C1957" i="10"/>
  <c r="C1956" i="10"/>
  <c r="C1955" i="10"/>
  <c r="C1954" i="10"/>
  <c r="C1953" i="10"/>
  <c r="C1952" i="10"/>
  <c r="C1951" i="10"/>
  <c r="C1950" i="10"/>
  <c r="C1949" i="10"/>
  <c r="C1948" i="10"/>
  <c r="C1947" i="10"/>
  <c r="C1946" i="10"/>
  <c r="C1945" i="10"/>
  <c r="C1944" i="10"/>
  <c r="C1943" i="10"/>
  <c r="C1942" i="10"/>
  <c r="C1941" i="10"/>
  <c r="C1940" i="10"/>
  <c r="C1939" i="10"/>
  <c r="C1938" i="10"/>
  <c r="C1937" i="10"/>
  <c r="C1936" i="10"/>
  <c r="C1935" i="10"/>
  <c r="C1934" i="10"/>
  <c r="C1933" i="10"/>
  <c r="C1932" i="10"/>
  <c r="C1931" i="10"/>
  <c r="C1930" i="10"/>
  <c r="C1929" i="10"/>
  <c r="C1928" i="10"/>
  <c r="C1927" i="10"/>
  <c r="C1926" i="10"/>
  <c r="C1925" i="10"/>
  <c r="C1924" i="10"/>
  <c r="C1923" i="10"/>
  <c r="C1922" i="10"/>
  <c r="C1921" i="10"/>
  <c r="C1920" i="10"/>
  <c r="C1919" i="10"/>
  <c r="C1918" i="10"/>
  <c r="C1917" i="10"/>
  <c r="C1916" i="10"/>
  <c r="C1915" i="10"/>
  <c r="C1914" i="10"/>
  <c r="C1913" i="10"/>
  <c r="C1912" i="10"/>
  <c r="C1911" i="10"/>
  <c r="C1910" i="10"/>
  <c r="C1909" i="10"/>
  <c r="C1908" i="10"/>
  <c r="C1907" i="10"/>
  <c r="C1906" i="10"/>
  <c r="C1905" i="10"/>
  <c r="C1904" i="10"/>
  <c r="C1903" i="10"/>
  <c r="C1902" i="10"/>
  <c r="C1901" i="10"/>
  <c r="C1900" i="10"/>
  <c r="C1899" i="10"/>
  <c r="C1898" i="10"/>
  <c r="C1897" i="10"/>
  <c r="C1896" i="10"/>
  <c r="C1895" i="10"/>
  <c r="C1894" i="10"/>
  <c r="C1893" i="10"/>
  <c r="C1892" i="10"/>
  <c r="C1891" i="10"/>
  <c r="C1890" i="10"/>
  <c r="C1889" i="10"/>
  <c r="C1888" i="10"/>
  <c r="C1887" i="10"/>
  <c r="C1886" i="10"/>
  <c r="C1885" i="10"/>
  <c r="C1884" i="10"/>
  <c r="C1883" i="10"/>
  <c r="C1882" i="10"/>
  <c r="C1881" i="10"/>
  <c r="C1880" i="10"/>
  <c r="C1879" i="10"/>
  <c r="C1878" i="10"/>
  <c r="C1877" i="10"/>
  <c r="C1876" i="10"/>
  <c r="C1875" i="10"/>
  <c r="C1874" i="10"/>
  <c r="C1873" i="10"/>
  <c r="C1872" i="10"/>
  <c r="C1871" i="10"/>
  <c r="C1870" i="10"/>
  <c r="C1869" i="10"/>
  <c r="C1868" i="10"/>
  <c r="C1867" i="10"/>
  <c r="C1866" i="10"/>
  <c r="C1865" i="10"/>
  <c r="C1864" i="10"/>
  <c r="C1863" i="10"/>
  <c r="C1862" i="10"/>
  <c r="C1861" i="10"/>
  <c r="C1860" i="10"/>
  <c r="C1859" i="10"/>
  <c r="C1858" i="10"/>
  <c r="C1857" i="10"/>
  <c r="C1856" i="10"/>
  <c r="C1855" i="10"/>
  <c r="C1854" i="10"/>
  <c r="C1853" i="10"/>
  <c r="C1852" i="10"/>
  <c r="C1851" i="10"/>
  <c r="C1850" i="10"/>
  <c r="C1849" i="10"/>
  <c r="C1848" i="10"/>
  <c r="C1847" i="10"/>
  <c r="C1846" i="10"/>
  <c r="C1845" i="10"/>
  <c r="C1844" i="10"/>
  <c r="C1843" i="10"/>
  <c r="C1842" i="10"/>
  <c r="C1841" i="10"/>
  <c r="C1840" i="10"/>
  <c r="C1839" i="10"/>
  <c r="C1838" i="10"/>
  <c r="C1837" i="10"/>
  <c r="C1836" i="10"/>
  <c r="C1835" i="10"/>
  <c r="C1834" i="10"/>
  <c r="C1833" i="10"/>
  <c r="C1832" i="10"/>
  <c r="C1831" i="10"/>
  <c r="C1830" i="10"/>
  <c r="C1829" i="10"/>
  <c r="C1828" i="10"/>
  <c r="C1827" i="10"/>
  <c r="C1826" i="10"/>
  <c r="C1825" i="10"/>
  <c r="C1824" i="10"/>
  <c r="C1823" i="10"/>
  <c r="C1822" i="10"/>
  <c r="C1821" i="10"/>
  <c r="C1820" i="10"/>
  <c r="C1819" i="10"/>
  <c r="C1818" i="10"/>
  <c r="C1817" i="10"/>
  <c r="C1816" i="10"/>
  <c r="C1815" i="10"/>
  <c r="C1814" i="10"/>
  <c r="C1813" i="10"/>
  <c r="C1812" i="10"/>
  <c r="C1811" i="10"/>
  <c r="C1810" i="10"/>
  <c r="C1809" i="10"/>
  <c r="C1808" i="10"/>
  <c r="C1807" i="10"/>
  <c r="C1806" i="10"/>
  <c r="C1805" i="10"/>
  <c r="C1804" i="10"/>
  <c r="C1803" i="10"/>
  <c r="C1802" i="10"/>
  <c r="C1801" i="10"/>
  <c r="C1800" i="10"/>
  <c r="C1799" i="10"/>
  <c r="C1798" i="10"/>
  <c r="C1797" i="10"/>
  <c r="C1796" i="10"/>
  <c r="C1795" i="10"/>
  <c r="C1794" i="10"/>
  <c r="C1793" i="10"/>
  <c r="C1792" i="10"/>
  <c r="C1791" i="10"/>
  <c r="C1790" i="10"/>
  <c r="C1789" i="10"/>
  <c r="C1788" i="10"/>
  <c r="C1787" i="10"/>
  <c r="C1786" i="10"/>
  <c r="C1785" i="10"/>
  <c r="C1784" i="10"/>
  <c r="C1783" i="10"/>
  <c r="C1782" i="10"/>
  <c r="C1781" i="10"/>
  <c r="C1780" i="10"/>
  <c r="C1779" i="10"/>
  <c r="C1778" i="10"/>
  <c r="C1777" i="10"/>
  <c r="C1776" i="10"/>
  <c r="C1775" i="10"/>
  <c r="C1774" i="10"/>
  <c r="C1773" i="10"/>
  <c r="C1772" i="10"/>
  <c r="C1771" i="10"/>
  <c r="C1770" i="10"/>
  <c r="C1769" i="10"/>
  <c r="C1768" i="10"/>
  <c r="C1767" i="10"/>
  <c r="C1766" i="10"/>
  <c r="C1765" i="10"/>
  <c r="C1764" i="10"/>
  <c r="C1763" i="10"/>
  <c r="C1762" i="10"/>
  <c r="C1761" i="10"/>
  <c r="C1760" i="10"/>
  <c r="C1759" i="10"/>
  <c r="C1758" i="10"/>
  <c r="C1757" i="10"/>
  <c r="C1756" i="10"/>
  <c r="C1755" i="10"/>
  <c r="C1754" i="10"/>
  <c r="C1753" i="10"/>
  <c r="C1752" i="10"/>
  <c r="C1751" i="10"/>
  <c r="C1750" i="10"/>
  <c r="C1749" i="10"/>
  <c r="C1748" i="10"/>
  <c r="C1747" i="10"/>
  <c r="C1746" i="10"/>
  <c r="C1745" i="10"/>
  <c r="C1744" i="10"/>
  <c r="C1743" i="10"/>
  <c r="C1742" i="10"/>
  <c r="C1741" i="10"/>
  <c r="C1740" i="10"/>
  <c r="C1739" i="10"/>
  <c r="C1738" i="10"/>
  <c r="C1737" i="10"/>
  <c r="C1736" i="10"/>
  <c r="C1735" i="10"/>
  <c r="C1734" i="10"/>
  <c r="C1733" i="10"/>
  <c r="C1732" i="10"/>
  <c r="C1731" i="10"/>
  <c r="C1730" i="10"/>
  <c r="C1729" i="10"/>
  <c r="C1728" i="10"/>
  <c r="C1727" i="10"/>
  <c r="C1726" i="10"/>
  <c r="C1725" i="10"/>
  <c r="C1724" i="10"/>
  <c r="C1723" i="10"/>
  <c r="C1722" i="10"/>
  <c r="C1721" i="10"/>
  <c r="C1720" i="10"/>
  <c r="C1719" i="10"/>
  <c r="C1718" i="10"/>
  <c r="C1717" i="10"/>
  <c r="C1716" i="10"/>
  <c r="C1715" i="10"/>
  <c r="C1714" i="10"/>
  <c r="C1713" i="10"/>
  <c r="C1712" i="10"/>
  <c r="C1711" i="10"/>
  <c r="C1710" i="10"/>
  <c r="C1709" i="10"/>
  <c r="C1708" i="10"/>
  <c r="C1707" i="10"/>
  <c r="C1706" i="10"/>
  <c r="C1705" i="10"/>
  <c r="C1704" i="10"/>
  <c r="C1703" i="10"/>
  <c r="C1702" i="10"/>
  <c r="C1701" i="10"/>
  <c r="C1700" i="10"/>
  <c r="C1699" i="10"/>
  <c r="C1698" i="10"/>
  <c r="C1697" i="10"/>
  <c r="C1696" i="10"/>
  <c r="C1695" i="10"/>
  <c r="C1694" i="10"/>
  <c r="C1693" i="10"/>
  <c r="C1692" i="10"/>
  <c r="C1691" i="10"/>
  <c r="C1690" i="10"/>
  <c r="C1689" i="10"/>
  <c r="C1688" i="10"/>
  <c r="C1687" i="10"/>
  <c r="C1686" i="10"/>
  <c r="C1685" i="10"/>
  <c r="C1684" i="10"/>
  <c r="C1683" i="10"/>
  <c r="C1682" i="10"/>
  <c r="C1681" i="10"/>
  <c r="C1680" i="10"/>
  <c r="C1679" i="10"/>
  <c r="C1678" i="10"/>
  <c r="C1677" i="10"/>
  <c r="C1676" i="10"/>
  <c r="C1675" i="10"/>
  <c r="C1674" i="10"/>
  <c r="C1673" i="10"/>
  <c r="C1672" i="10"/>
  <c r="C1671" i="10"/>
  <c r="C1670" i="10"/>
  <c r="C1669" i="10"/>
  <c r="C1668" i="10"/>
  <c r="C1667" i="10"/>
  <c r="C1666" i="10"/>
  <c r="C1665" i="10"/>
  <c r="C1664" i="10"/>
  <c r="C1663" i="10"/>
  <c r="C1662" i="10"/>
  <c r="C1661" i="10"/>
  <c r="C1660" i="10"/>
  <c r="C1659" i="10"/>
  <c r="C1658" i="10"/>
  <c r="C1657" i="10"/>
  <c r="C1656" i="10"/>
  <c r="C1655" i="10"/>
  <c r="C1654" i="10"/>
  <c r="C1653" i="10"/>
  <c r="C1652" i="10"/>
  <c r="C1651" i="10"/>
  <c r="C1650" i="10"/>
  <c r="C1649" i="10"/>
  <c r="C1648" i="10"/>
  <c r="C1647" i="10"/>
  <c r="C1646" i="10"/>
  <c r="C1645" i="10"/>
  <c r="C1644" i="10"/>
  <c r="C1643" i="10"/>
  <c r="C1642" i="10"/>
  <c r="C1641" i="10"/>
  <c r="C1640" i="10"/>
  <c r="C1639" i="10"/>
  <c r="C1638" i="10"/>
  <c r="C1637" i="10"/>
  <c r="C1636" i="10"/>
  <c r="C1635" i="10"/>
  <c r="C1634" i="10"/>
  <c r="C1633" i="10"/>
  <c r="C1632" i="10"/>
  <c r="C1631" i="10"/>
  <c r="C1630" i="10"/>
  <c r="C1629" i="10"/>
  <c r="C1628" i="10"/>
  <c r="C1627" i="10"/>
  <c r="C1626" i="10"/>
  <c r="C1625" i="10"/>
  <c r="C1624" i="10"/>
  <c r="C1623" i="10"/>
  <c r="C1622" i="10"/>
  <c r="C1621" i="10"/>
  <c r="C1620" i="10"/>
  <c r="C1619" i="10"/>
  <c r="C1618" i="10"/>
  <c r="C1617" i="10"/>
  <c r="C1616" i="10"/>
  <c r="C1615" i="10"/>
  <c r="C1614" i="10"/>
  <c r="C1613" i="10"/>
  <c r="C1612" i="10"/>
  <c r="C1611" i="10"/>
  <c r="C1610" i="10"/>
  <c r="C1609" i="10"/>
  <c r="C1608" i="10"/>
  <c r="C1607" i="10"/>
  <c r="C1606" i="10"/>
  <c r="C1605" i="10"/>
  <c r="C1604" i="10"/>
  <c r="C1603" i="10"/>
  <c r="C1602" i="10"/>
  <c r="C1601" i="10"/>
  <c r="C1600" i="10"/>
  <c r="C1599" i="10"/>
  <c r="C1598" i="10"/>
  <c r="C1597" i="10"/>
  <c r="C1596" i="10"/>
  <c r="C1595" i="10"/>
  <c r="C1594" i="10"/>
  <c r="C1593" i="10"/>
  <c r="C1592" i="10"/>
  <c r="C1591" i="10"/>
  <c r="C1590" i="10"/>
  <c r="C1589" i="10"/>
  <c r="C1588" i="10"/>
  <c r="C1587" i="10"/>
  <c r="C1586" i="10"/>
  <c r="C1585" i="10"/>
  <c r="C1584" i="10"/>
  <c r="C1583" i="10"/>
  <c r="C1582" i="10"/>
  <c r="C1581" i="10"/>
  <c r="C1580" i="10"/>
  <c r="C1579" i="10"/>
  <c r="C1578" i="10"/>
  <c r="C1577" i="10"/>
  <c r="C1576" i="10"/>
  <c r="C1575" i="10"/>
  <c r="C1574" i="10"/>
  <c r="C1573" i="10"/>
  <c r="C1572" i="10"/>
  <c r="C1571" i="10"/>
  <c r="C1570" i="10"/>
  <c r="C1569" i="10"/>
  <c r="C1568" i="10"/>
  <c r="C1567" i="10"/>
  <c r="C1566" i="10"/>
  <c r="C1565" i="10"/>
  <c r="C1564" i="10"/>
  <c r="C1563" i="10"/>
  <c r="C1562" i="10"/>
  <c r="C1561" i="10"/>
  <c r="C1560" i="10"/>
  <c r="C1559" i="10"/>
  <c r="C1558" i="10"/>
  <c r="C1557" i="10"/>
  <c r="C1556" i="10"/>
  <c r="C1555" i="10"/>
  <c r="C1554" i="10"/>
  <c r="C1553" i="10"/>
  <c r="C1552" i="10"/>
  <c r="C1551" i="10"/>
  <c r="C1550" i="10"/>
  <c r="C1549" i="10"/>
  <c r="C1548" i="10"/>
  <c r="C1547" i="10"/>
  <c r="C1546" i="10"/>
  <c r="C1545" i="10"/>
  <c r="C1544" i="10"/>
  <c r="C1543" i="10"/>
  <c r="C1542" i="10"/>
  <c r="C1541" i="10"/>
  <c r="C1540" i="10"/>
  <c r="C1539" i="10"/>
  <c r="C1538" i="10"/>
  <c r="C1537" i="10"/>
  <c r="C1536" i="10"/>
  <c r="C1535" i="10"/>
  <c r="C1534" i="10"/>
  <c r="C1533" i="10"/>
  <c r="C1532" i="10"/>
  <c r="C1531" i="10"/>
  <c r="C1530" i="10"/>
  <c r="C1529" i="10"/>
  <c r="C1528" i="10"/>
  <c r="C1527" i="10"/>
  <c r="C1526" i="10"/>
  <c r="C1525" i="10"/>
  <c r="C1524" i="10"/>
  <c r="C1523" i="10"/>
  <c r="C1522" i="10"/>
  <c r="C1521" i="10"/>
  <c r="C1520" i="10"/>
  <c r="C1519" i="10"/>
  <c r="C1518" i="10"/>
  <c r="C1517" i="10"/>
  <c r="C1516" i="10"/>
  <c r="C1515" i="10"/>
  <c r="C1514" i="10"/>
  <c r="C1513" i="10"/>
  <c r="C1512" i="10"/>
  <c r="C1511" i="10"/>
  <c r="C1510" i="10"/>
  <c r="C1509" i="10"/>
  <c r="C1508" i="10"/>
  <c r="C1507" i="10"/>
  <c r="C1506" i="10"/>
  <c r="C1505" i="10"/>
  <c r="C1504" i="10"/>
  <c r="C1503" i="10"/>
  <c r="C1502" i="10"/>
  <c r="C1501" i="10"/>
  <c r="C1500" i="10"/>
  <c r="C1499" i="10"/>
  <c r="C1498" i="10"/>
  <c r="C1497" i="10"/>
  <c r="C1496" i="10"/>
  <c r="C1495" i="10"/>
  <c r="C1494" i="10"/>
  <c r="C1493" i="10"/>
  <c r="C1492" i="10"/>
  <c r="C1491" i="10"/>
  <c r="C1490" i="10"/>
  <c r="C1489" i="10"/>
  <c r="C1488" i="10"/>
  <c r="C1487" i="10"/>
  <c r="C1486" i="10"/>
  <c r="C1485" i="10"/>
  <c r="C1484" i="10"/>
  <c r="C1483" i="10"/>
  <c r="C1482" i="10"/>
  <c r="C1481" i="10"/>
  <c r="C1480" i="10"/>
  <c r="C1479" i="10"/>
  <c r="C1478" i="10"/>
  <c r="C1477" i="10"/>
  <c r="C1476" i="10"/>
  <c r="C1475" i="10"/>
  <c r="C1474" i="10"/>
  <c r="C1473" i="10"/>
  <c r="C1472" i="10"/>
  <c r="C1471" i="10"/>
  <c r="C1470" i="10"/>
  <c r="C1469" i="10"/>
  <c r="C1468" i="10"/>
  <c r="C1467" i="10"/>
  <c r="C1466" i="10"/>
  <c r="C1465" i="10"/>
  <c r="C1464" i="10"/>
  <c r="C1463" i="10"/>
  <c r="C1462" i="10"/>
  <c r="C1461" i="10"/>
  <c r="C1460" i="10"/>
  <c r="C1459" i="10"/>
  <c r="C1458" i="10"/>
  <c r="C1457" i="10"/>
  <c r="C1456" i="10"/>
  <c r="C1455" i="10"/>
  <c r="C1454" i="10"/>
  <c r="C1453" i="10"/>
  <c r="C1452" i="10"/>
  <c r="C1451" i="10"/>
  <c r="C1450" i="10"/>
  <c r="C1449" i="10"/>
  <c r="C1448" i="10"/>
  <c r="C1447" i="10"/>
  <c r="C1446" i="10"/>
  <c r="C1445" i="10"/>
  <c r="C1444" i="10"/>
  <c r="C1443" i="10"/>
  <c r="C1442" i="10"/>
  <c r="C1441" i="10"/>
  <c r="C1440" i="10"/>
  <c r="C1439" i="10"/>
  <c r="C1438" i="10"/>
  <c r="C1437" i="10"/>
  <c r="C1436" i="10"/>
  <c r="C1435" i="10"/>
  <c r="C1434" i="10"/>
  <c r="C1433" i="10"/>
  <c r="C1432" i="10"/>
  <c r="C1431" i="10"/>
  <c r="C1430" i="10"/>
  <c r="C1429" i="10"/>
  <c r="C1428" i="10"/>
  <c r="C1427" i="10"/>
  <c r="C1426" i="10"/>
  <c r="C1425" i="10"/>
  <c r="C1424" i="10"/>
  <c r="C1423" i="10"/>
  <c r="C1422" i="10"/>
  <c r="C1421" i="10"/>
  <c r="C1420" i="10"/>
  <c r="C1419" i="10"/>
  <c r="C1418" i="10"/>
  <c r="C1417" i="10"/>
  <c r="C1416" i="10"/>
  <c r="C1415" i="10"/>
  <c r="C1414" i="10"/>
  <c r="C1413" i="10"/>
  <c r="C1412" i="10"/>
  <c r="C1411" i="10"/>
  <c r="C1410" i="10"/>
  <c r="C1409" i="10"/>
  <c r="C1408" i="10"/>
  <c r="C1407" i="10"/>
  <c r="C1406" i="10"/>
  <c r="C1405" i="10"/>
  <c r="C1404" i="10"/>
  <c r="C1403" i="10"/>
  <c r="C1402" i="10"/>
  <c r="C1401" i="10"/>
  <c r="C1400" i="10"/>
  <c r="C1399" i="10"/>
  <c r="C1398" i="10"/>
  <c r="C1397" i="10"/>
  <c r="C1396" i="10"/>
  <c r="C1395" i="10"/>
  <c r="C1394" i="10"/>
  <c r="C1393" i="10"/>
  <c r="C1392" i="10"/>
  <c r="C1391" i="10"/>
  <c r="C1390" i="10"/>
  <c r="C1389" i="10"/>
  <c r="C1388" i="10"/>
  <c r="C1387" i="10"/>
  <c r="C1386" i="10"/>
  <c r="C1385" i="10"/>
  <c r="C1384" i="10"/>
  <c r="C1383" i="10"/>
  <c r="C1382" i="10"/>
  <c r="C1381" i="10"/>
  <c r="C1380" i="10"/>
  <c r="C1379" i="10"/>
  <c r="C1378" i="10"/>
  <c r="C1377" i="10"/>
  <c r="C1376" i="10"/>
  <c r="C1375" i="10"/>
  <c r="C1374" i="10"/>
  <c r="C1373" i="10"/>
  <c r="C1372" i="10"/>
  <c r="C1371" i="10"/>
  <c r="C1370" i="10"/>
  <c r="C1369" i="10"/>
  <c r="C1368" i="10"/>
  <c r="C1367" i="10"/>
  <c r="C1366" i="10"/>
  <c r="C1365" i="10"/>
  <c r="C1364" i="10"/>
  <c r="C1363" i="10"/>
  <c r="C1362" i="10"/>
  <c r="C1361" i="10"/>
  <c r="C1360" i="10"/>
  <c r="C1359" i="10"/>
  <c r="C1358" i="10"/>
  <c r="C1357" i="10"/>
  <c r="C1356" i="10"/>
  <c r="C1355" i="10"/>
  <c r="C1354" i="10"/>
  <c r="C1353" i="10"/>
  <c r="C1352" i="10"/>
  <c r="C1351" i="10"/>
  <c r="C1350" i="10"/>
  <c r="C1349" i="10"/>
  <c r="C1348" i="10"/>
  <c r="C1347" i="10"/>
  <c r="C1346" i="10"/>
  <c r="C1345" i="10"/>
  <c r="C1344" i="10"/>
  <c r="C1343" i="10"/>
  <c r="C1342" i="10"/>
  <c r="C1341" i="10"/>
  <c r="C1340" i="10"/>
  <c r="C1339" i="10"/>
  <c r="C1338" i="10"/>
  <c r="C1337" i="10"/>
  <c r="C1336" i="10"/>
  <c r="C1335" i="10"/>
  <c r="C1334" i="10"/>
  <c r="C1333" i="10"/>
  <c r="C1332" i="10"/>
  <c r="C1331" i="10"/>
  <c r="C1330" i="10"/>
  <c r="C1329" i="10"/>
  <c r="C1328" i="10"/>
  <c r="C1327" i="10"/>
  <c r="C1326" i="10"/>
  <c r="C1325" i="10"/>
  <c r="C1324" i="10"/>
  <c r="C1323" i="10"/>
  <c r="C1322" i="10"/>
  <c r="C1321" i="10"/>
  <c r="C1320" i="10"/>
  <c r="C1319" i="10"/>
  <c r="C1318" i="10"/>
  <c r="C1317" i="10"/>
  <c r="C1316" i="10"/>
  <c r="C1315" i="10"/>
  <c r="C1314" i="10"/>
  <c r="C1313" i="10"/>
  <c r="C1312" i="10"/>
  <c r="C1311" i="10"/>
  <c r="C1310" i="10"/>
  <c r="C1309" i="10"/>
  <c r="C1308" i="10"/>
  <c r="C1307" i="10"/>
  <c r="C1306" i="10"/>
  <c r="C1305" i="10"/>
  <c r="C1304" i="10"/>
  <c r="C1303" i="10"/>
  <c r="C1302" i="10"/>
  <c r="C1301" i="10"/>
  <c r="C1300" i="10"/>
  <c r="C1299" i="10"/>
  <c r="C1298" i="10"/>
  <c r="C1297" i="10"/>
  <c r="C1296" i="10"/>
  <c r="C1295" i="10"/>
  <c r="C1294" i="10"/>
  <c r="C1293" i="10"/>
  <c r="C1292" i="10"/>
  <c r="C1291" i="10"/>
  <c r="C1290" i="10"/>
  <c r="C1289" i="10"/>
  <c r="C1288" i="10"/>
  <c r="C1287" i="10"/>
  <c r="C1286" i="10"/>
  <c r="C1285" i="10"/>
  <c r="C1284" i="10"/>
  <c r="C1283" i="10"/>
  <c r="C1282" i="10"/>
  <c r="C1281" i="10"/>
  <c r="C1280" i="10"/>
  <c r="C1279" i="10"/>
  <c r="C1278" i="10"/>
  <c r="C1277" i="10"/>
  <c r="C1276" i="10"/>
  <c r="C1275" i="10"/>
  <c r="C1274" i="10"/>
  <c r="C1273" i="10"/>
  <c r="C1272" i="10"/>
  <c r="C1271" i="10"/>
  <c r="C1270" i="10"/>
  <c r="C1269" i="10"/>
  <c r="C1268" i="10"/>
  <c r="C1267" i="10"/>
  <c r="C1266" i="10"/>
  <c r="C1265" i="10"/>
  <c r="C1264" i="10"/>
  <c r="C1263" i="10"/>
  <c r="C1262" i="10"/>
  <c r="C1261" i="10"/>
  <c r="C1260" i="10"/>
  <c r="C1259" i="10"/>
  <c r="C1258" i="10"/>
  <c r="C1257" i="10"/>
  <c r="C1256" i="10"/>
  <c r="C1255" i="10"/>
  <c r="C1254" i="10"/>
  <c r="C1253" i="10"/>
  <c r="C1252" i="10"/>
  <c r="C1251" i="10"/>
  <c r="C1250" i="10"/>
  <c r="C1249" i="10"/>
  <c r="C1248" i="10"/>
  <c r="C1247" i="10"/>
  <c r="C1246" i="10"/>
  <c r="C1245" i="10"/>
  <c r="C1244" i="10"/>
  <c r="C1243" i="10"/>
  <c r="C1242" i="10"/>
  <c r="C1241" i="10"/>
  <c r="C1240" i="10"/>
  <c r="C1239" i="10"/>
  <c r="C1238" i="10"/>
  <c r="C1237" i="10"/>
  <c r="C1236" i="10"/>
  <c r="C1235" i="10"/>
  <c r="C1234" i="10"/>
  <c r="C1233" i="10"/>
  <c r="C1232" i="10"/>
  <c r="C1231" i="10"/>
  <c r="C1230" i="10"/>
  <c r="C1229" i="10"/>
  <c r="C1228" i="10"/>
  <c r="C1227" i="10"/>
  <c r="C1226" i="10"/>
  <c r="C1225" i="10"/>
  <c r="C1224" i="10"/>
  <c r="C1223" i="10"/>
  <c r="C1222" i="10"/>
  <c r="C1221" i="10"/>
  <c r="C1220" i="10"/>
  <c r="C1219" i="10"/>
  <c r="C1218" i="10"/>
  <c r="C1217" i="10"/>
  <c r="C1216" i="10"/>
  <c r="C1215" i="10"/>
  <c r="C1214" i="10"/>
  <c r="C1213" i="10"/>
  <c r="C1212" i="10"/>
  <c r="C1211" i="10"/>
  <c r="C1210" i="10"/>
  <c r="C1209" i="10"/>
  <c r="C1208" i="10"/>
  <c r="C1207" i="10"/>
  <c r="C1206" i="10"/>
  <c r="C1205" i="10"/>
  <c r="C1204" i="10"/>
  <c r="C1203" i="10"/>
  <c r="C1202" i="10"/>
  <c r="C1201" i="10"/>
  <c r="C1200" i="10"/>
  <c r="C1199" i="10"/>
  <c r="C1198" i="10"/>
  <c r="C1197" i="10"/>
  <c r="C1196" i="10"/>
  <c r="C1195" i="10"/>
  <c r="C1194" i="10"/>
  <c r="C1193" i="10"/>
  <c r="C1192" i="10"/>
  <c r="C1191" i="10"/>
  <c r="C1190" i="10"/>
  <c r="C1189" i="10"/>
  <c r="C1188" i="10"/>
  <c r="C1187" i="10"/>
  <c r="C1186" i="10"/>
  <c r="C1185" i="10"/>
  <c r="C1184" i="10"/>
  <c r="C1183" i="10"/>
  <c r="C1182" i="10"/>
  <c r="C1181" i="10"/>
  <c r="C1180" i="10"/>
  <c r="C1179" i="10"/>
  <c r="C1178" i="10"/>
  <c r="C1177" i="10"/>
  <c r="C1176" i="10"/>
  <c r="C1175" i="10"/>
  <c r="C1174" i="10"/>
  <c r="C1173" i="10"/>
  <c r="C1172" i="10"/>
  <c r="C1171" i="10"/>
  <c r="C1170" i="10"/>
  <c r="C1169" i="10"/>
  <c r="C1168" i="10"/>
  <c r="C1167" i="10"/>
  <c r="C1166" i="10"/>
  <c r="C1165" i="10"/>
  <c r="C1164" i="10"/>
  <c r="C1163" i="10"/>
  <c r="C1162" i="10"/>
  <c r="C1161" i="10"/>
  <c r="C1160" i="10"/>
  <c r="C1159" i="10"/>
  <c r="C1158" i="10"/>
  <c r="C1157" i="10"/>
  <c r="C1156" i="10"/>
  <c r="C1155" i="10"/>
  <c r="C1154" i="10"/>
  <c r="C1153" i="10"/>
  <c r="C1152" i="10"/>
  <c r="C1151" i="10"/>
  <c r="C1150" i="10"/>
  <c r="C1149" i="10"/>
  <c r="C1148" i="10"/>
  <c r="C1147" i="10"/>
  <c r="C1146" i="10"/>
  <c r="C1145" i="10"/>
  <c r="C1144" i="10"/>
  <c r="C1143" i="10"/>
  <c r="C1142" i="10"/>
  <c r="C1141" i="10"/>
  <c r="C1140" i="10"/>
  <c r="C1139" i="10"/>
  <c r="C1138" i="10"/>
  <c r="C1137" i="10"/>
  <c r="C1136" i="10"/>
  <c r="C1135" i="10"/>
  <c r="C1134" i="10"/>
  <c r="C1133" i="10"/>
  <c r="C1132" i="10"/>
  <c r="C1131" i="10"/>
  <c r="C1130" i="10"/>
  <c r="C1129" i="10"/>
  <c r="C1128" i="10"/>
  <c r="C1127" i="10"/>
  <c r="C1126" i="10"/>
  <c r="C1125" i="10"/>
  <c r="C1124" i="10"/>
  <c r="C1123" i="10"/>
  <c r="C1122" i="10"/>
  <c r="C1121" i="10"/>
  <c r="C1120" i="10"/>
  <c r="C1119" i="10"/>
  <c r="C1118" i="10"/>
  <c r="C1117" i="10"/>
  <c r="C1116" i="10"/>
  <c r="C1115" i="10"/>
  <c r="C1114" i="10"/>
  <c r="C1113" i="10"/>
  <c r="C1112" i="10"/>
  <c r="C1111" i="10"/>
  <c r="C1110" i="10"/>
  <c r="C1109" i="10"/>
  <c r="C1108" i="10"/>
  <c r="C1107" i="10"/>
  <c r="C1106" i="10"/>
  <c r="C1105" i="10"/>
  <c r="C1104" i="10"/>
  <c r="C1103" i="10"/>
  <c r="C1102" i="10"/>
  <c r="C1101" i="10"/>
  <c r="C1100" i="10"/>
  <c r="C1099" i="10"/>
  <c r="C1098" i="10"/>
  <c r="C1097" i="10"/>
  <c r="C1096" i="10"/>
  <c r="C1095" i="10"/>
  <c r="C1094" i="10"/>
  <c r="C1093" i="10"/>
  <c r="C1092" i="10"/>
  <c r="C1091" i="10"/>
  <c r="C1090" i="10"/>
  <c r="C1089" i="10"/>
  <c r="C1088" i="10"/>
  <c r="C1087" i="10"/>
  <c r="C1086" i="10"/>
  <c r="C1085" i="10"/>
  <c r="C1084" i="10"/>
  <c r="C1083" i="10"/>
  <c r="C1082" i="10"/>
  <c r="C1081" i="10"/>
  <c r="C1080" i="10"/>
  <c r="C1079" i="10"/>
  <c r="C1078" i="10"/>
  <c r="C1077" i="10"/>
  <c r="C1076" i="10"/>
  <c r="C1075" i="10"/>
  <c r="C1074" i="10"/>
  <c r="C1073" i="10"/>
  <c r="C1072" i="10"/>
  <c r="C1071" i="10"/>
  <c r="C1070" i="10"/>
  <c r="C1069" i="10"/>
  <c r="C1068" i="10"/>
  <c r="C1067" i="10"/>
  <c r="C1066" i="10"/>
  <c r="C1065" i="10"/>
  <c r="C1064" i="10"/>
  <c r="C1063" i="10"/>
  <c r="C1062" i="10"/>
  <c r="C1061" i="10"/>
  <c r="C1060" i="10"/>
  <c r="C1059" i="10"/>
  <c r="C1058" i="10"/>
  <c r="C1057" i="10"/>
  <c r="C1056" i="10"/>
  <c r="C1055" i="10"/>
  <c r="C1054" i="10"/>
  <c r="C1053" i="10"/>
  <c r="C1052" i="10"/>
  <c r="C1051" i="10"/>
  <c r="C1050" i="10"/>
  <c r="C1049" i="10"/>
  <c r="C1048" i="10"/>
  <c r="C1047" i="10"/>
  <c r="C1046" i="10"/>
  <c r="C1045" i="10"/>
  <c r="C1044" i="10"/>
  <c r="C1043" i="10"/>
  <c r="C1042" i="10"/>
  <c r="C1041" i="10"/>
  <c r="C1040" i="10"/>
  <c r="C1039" i="10"/>
  <c r="C1038" i="10"/>
  <c r="C1037" i="10"/>
  <c r="C1036" i="10"/>
  <c r="C1035" i="10"/>
  <c r="C1034" i="10"/>
  <c r="C1033" i="10"/>
  <c r="C1032" i="10"/>
  <c r="C1031" i="10"/>
  <c r="C1030" i="10"/>
  <c r="C1029" i="10"/>
  <c r="C1028" i="10"/>
  <c r="C1027" i="10"/>
  <c r="C1026" i="10"/>
  <c r="C1025" i="10"/>
  <c r="C1024" i="10"/>
  <c r="C1023" i="10"/>
  <c r="C1022" i="10"/>
  <c r="C1021" i="10"/>
  <c r="C1020" i="10"/>
  <c r="C1019" i="10"/>
  <c r="C1018" i="10"/>
  <c r="C1017" i="10"/>
  <c r="C1016" i="10"/>
  <c r="C1015" i="10"/>
  <c r="C1014" i="10"/>
  <c r="C1013" i="10"/>
  <c r="C1012" i="10"/>
  <c r="C1011" i="10"/>
  <c r="C1010" i="10"/>
  <c r="C1009" i="10"/>
  <c r="C1008" i="10"/>
  <c r="C1007" i="10"/>
  <c r="C1006" i="10"/>
  <c r="C1005" i="10"/>
  <c r="C1004" i="10"/>
  <c r="C1003" i="10"/>
  <c r="C1002" i="10"/>
  <c r="C1001" i="10"/>
  <c r="C1000" i="10"/>
  <c r="C999" i="10"/>
  <c r="C998" i="10"/>
  <c r="C997" i="10"/>
  <c r="C996" i="10"/>
  <c r="C995" i="10"/>
  <c r="C994" i="10"/>
  <c r="C993" i="10"/>
  <c r="C992" i="10"/>
  <c r="C991" i="10"/>
  <c r="C990" i="10"/>
  <c r="C989" i="10"/>
  <c r="C988" i="10"/>
  <c r="C987" i="10"/>
  <c r="C986" i="10"/>
  <c r="C985" i="10"/>
  <c r="C984" i="10"/>
  <c r="C983" i="10"/>
  <c r="C982" i="10"/>
  <c r="C981" i="10"/>
  <c r="C980" i="10"/>
  <c r="C979" i="10"/>
  <c r="C978" i="10"/>
  <c r="C977" i="10"/>
  <c r="C976" i="10"/>
  <c r="C975" i="10"/>
  <c r="C974" i="10"/>
  <c r="C973" i="10"/>
  <c r="C972" i="10"/>
  <c r="C971" i="10"/>
  <c r="C970" i="10"/>
  <c r="C969" i="10"/>
  <c r="C968" i="10"/>
  <c r="C967" i="10"/>
  <c r="C966" i="10"/>
  <c r="C965" i="10"/>
  <c r="C964" i="10"/>
  <c r="C963" i="10"/>
  <c r="C962" i="10"/>
  <c r="C961" i="10"/>
  <c r="C960" i="10"/>
  <c r="C959" i="10"/>
  <c r="C958" i="10"/>
  <c r="C957" i="10"/>
  <c r="C956" i="10"/>
  <c r="C955" i="10"/>
  <c r="C954" i="10"/>
  <c r="C953" i="10"/>
  <c r="C952" i="10"/>
  <c r="C951" i="10"/>
  <c r="C950" i="10"/>
  <c r="C949" i="10"/>
  <c r="C948" i="10"/>
  <c r="C947" i="10"/>
  <c r="C946" i="10"/>
  <c r="C945" i="10"/>
  <c r="C944" i="10"/>
  <c r="C943" i="10"/>
  <c r="C942" i="10"/>
  <c r="C941" i="10"/>
  <c r="C940" i="10"/>
  <c r="C939" i="10"/>
  <c r="C938" i="10"/>
  <c r="C937" i="10"/>
  <c r="C936" i="10"/>
  <c r="C935" i="10"/>
  <c r="C934" i="10"/>
  <c r="C933" i="10"/>
  <c r="C932" i="10"/>
  <c r="C931" i="10"/>
  <c r="C930" i="10"/>
  <c r="C929" i="10"/>
  <c r="C928" i="10"/>
  <c r="C927" i="10"/>
  <c r="C926" i="10"/>
  <c r="C925" i="10"/>
  <c r="C924" i="10"/>
  <c r="C923" i="10"/>
  <c r="C922" i="10"/>
  <c r="C921" i="10"/>
  <c r="C920" i="10"/>
  <c r="C919" i="10"/>
  <c r="C918" i="10"/>
  <c r="C917" i="10"/>
  <c r="C916" i="10"/>
  <c r="C915" i="10"/>
  <c r="C914" i="10"/>
  <c r="C913" i="10"/>
  <c r="C912" i="10"/>
  <c r="C911" i="10"/>
  <c r="C910" i="10"/>
  <c r="C909" i="10"/>
  <c r="C908" i="10"/>
  <c r="C907" i="10"/>
  <c r="C906" i="10"/>
  <c r="C905" i="10"/>
  <c r="C904" i="10"/>
  <c r="C903" i="10"/>
  <c r="C902" i="10"/>
  <c r="C901" i="10"/>
  <c r="C900" i="10"/>
  <c r="C899" i="10"/>
  <c r="C898" i="10"/>
  <c r="C897" i="10"/>
  <c r="C896" i="10"/>
  <c r="C895" i="10"/>
  <c r="C894" i="10"/>
  <c r="C893" i="10"/>
  <c r="C892" i="10"/>
  <c r="C891" i="10"/>
  <c r="C890" i="10"/>
  <c r="C889" i="10"/>
  <c r="C888" i="10"/>
  <c r="C887" i="10"/>
  <c r="C886" i="10"/>
  <c r="C885" i="10"/>
  <c r="C884" i="10"/>
  <c r="C883" i="10"/>
  <c r="C882" i="10"/>
  <c r="C881" i="10"/>
  <c r="C880" i="10"/>
  <c r="C879" i="10"/>
  <c r="C878" i="10"/>
  <c r="C877" i="10"/>
  <c r="C876" i="10"/>
  <c r="C875" i="10"/>
  <c r="C874" i="10"/>
  <c r="C873" i="10"/>
  <c r="C872" i="10"/>
  <c r="C871" i="10"/>
  <c r="C870" i="10"/>
  <c r="C869" i="10"/>
  <c r="C868" i="10"/>
  <c r="C867" i="10"/>
  <c r="C866" i="10"/>
  <c r="C865" i="10"/>
  <c r="C864" i="10"/>
  <c r="C863" i="10"/>
  <c r="C862" i="10"/>
  <c r="C861" i="10"/>
  <c r="C860" i="10"/>
  <c r="C859" i="10"/>
  <c r="C858" i="10"/>
  <c r="C857" i="10"/>
  <c r="C856" i="10"/>
  <c r="C855" i="10"/>
  <c r="C854" i="10"/>
  <c r="C853" i="10"/>
  <c r="C852" i="10"/>
  <c r="C851" i="10"/>
  <c r="C850" i="10"/>
  <c r="C849" i="10"/>
  <c r="C848" i="10"/>
  <c r="C847" i="10"/>
  <c r="C846" i="10"/>
  <c r="C845" i="10"/>
  <c r="C844" i="10"/>
  <c r="C843" i="10"/>
  <c r="C842" i="10"/>
  <c r="C841" i="10"/>
  <c r="C840" i="10"/>
  <c r="C839" i="10"/>
  <c r="C838" i="10"/>
  <c r="C837" i="10"/>
  <c r="C836" i="10"/>
  <c r="C835" i="10"/>
  <c r="C834" i="10"/>
  <c r="C833" i="10"/>
  <c r="C832" i="10"/>
  <c r="C831" i="10"/>
  <c r="C830" i="10"/>
  <c r="C829" i="10"/>
  <c r="C828" i="10"/>
  <c r="C827" i="10"/>
  <c r="C826" i="10"/>
  <c r="C825" i="10"/>
  <c r="C824" i="10"/>
  <c r="C823" i="10"/>
  <c r="C822" i="10"/>
  <c r="C821" i="10"/>
  <c r="C820" i="10"/>
  <c r="C819" i="10"/>
  <c r="C818" i="10"/>
  <c r="C817" i="10"/>
  <c r="C816" i="10"/>
  <c r="C815" i="10"/>
  <c r="C814" i="10"/>
  <c r="C813" i="10"/>
  <c r="C812" i="10"/>
  <c r="C811" i="10"/>
  <c r="C810" i="10"/>
  <c r="C809" i="10"/>
  <c r="C808" i="10"/>
  <c r="C807" i="10"/>
  <c r="C806" i="10"/>
  <c r="C805" i="10"/>
  <c r="C804" i="10"/>
  <c r="C803" i="10"/>
  <c r="C802" i="10"/>
  <c r="C801" i="10"/>
  <c r="C800" i="10"/>
  <c r="C799" i="10"/>
  <c r="C798" i="10"/>
  <c r="C797" i="10"/>
  <c r="C796" i="10"/>
  <c r="C795" i="10"/>
  <c r="C794" i="10"/>
  <c r="C793" i="10"/>
  <c r="C792" i="10"/>
  <c r="C791" i="10"/>
  <c r="C790" i="10"/>
  <c r="C789" i="10"/>
  <c r="C788" i="10"/>
  <c r="C787" i="10"/>
  <c r="C786" i="10"/>
  <c r="C785" i="10"/>
  <c r="C784" i="10"/>
  <c r="C783" i="10"/>
  <c r="C782" i="10"/>
  <c r="C781" i="10"/>
  <c r="C780" i="10"/>
  <c r="C779" i="10"/>
  <c r="C778" i="10"/>
  <c r="C777" i="10"/>
  <c r="C776" i="10"/>
  <c r="C775" i="10"/>
  <c r="C774" i="10"/>
  <c r="C773" i="10"/>
  <c r="C772" i="10"/>
  <c r="C771" i="10"/>
  <c r="C770" i="10"/>
  <c r="C769" i="10"/>
  <c r="C768" i="10"/>
  <c r="C767" i="10"/>
  <c r="C766" i="10"/>
  <c r="C765" i="10"/>
  <c r="C764" i="10"/>
  <c r="C763" i="10"/>
  <c r="C762" i="10"/>
  <c r="C761" i="10"/>
  <c r="C760" i="10"/>
  <c r="C759" i="10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C734" i="10"/>
  <c r="C733" i="10"/>
  <c r="C732" i="10"/>
  <c r="C731" i="10"/>
  <c r="C730" i="10"/>
  <c r="C729" i="10"/>
  <c r="C728" i="10"/>
  <c r="C727" i="10"/>
  <c r="C726" i="10"/>
  <c r="C725" i="10"/>
  <c r="C724" i="10"/>
  <c r="C723" i="10"/>
  <c r="C722" i="10"/>
  <c r="C721" i="10"/>
  <c r="C720" i="10"/>
  <c r="C719" i="10"/>
  <c r="C718" i="10"/>
  <c r="C717" i="10"/>
  <c r="C716" i="10"/>
  <c r="C715" i="10"/>
  <c r="C714" i="10"/>
  <c r="C713" i="10"/>
  <c r="C712" i="10"/>
  <c r="C711" i="10"/>
  <c r="C710" i="10"/>
  <c r="C709" i="10"/>
  <c r="C708" i="10"/>
  <c r="C707" i="10"/>
  <c r="C706" i="10"/>
  <c r="C705" i="10"/>
  <c r="C704" i="10"/>
  <c r="C703" i="10"/>
  <c r="C702" i="10"/>
  <c r="C701" i="10"/>
  <c r="C700" i="10"/>
  <c r="C699" i="10"/>
  <c r="C698" i="10"/>
  <c r="C697" i="10"/>
  <c r="C696" i="10"/>
  <c r="C695" i="10"/>
  <c r="C694" i="10"/>
  <c r="C693" i="10"/>
  <c r="C692" i="10"/>
  <c r="C691" i="10"/>
  <c r="C690" i="10"/>
  <c r="C689" i="10"/>
  <c r="C688" i="10"/>
  <c r="C687" i="10"/>
  <c r="C686" i="10"/>
  <c r="C685" i="10"/>
  <c r="C684" i="10"/>
  <c r="C683" i="10"/>
  <c r="C682" i="10"/>
  <c r="C681" i="10"/>
  <c r="C680" i="10"/>
  <c r="C679" i="10"/>
  <c r="C678" i="10"/>
  <c r="C677" i="10"/>
  <c r="C676" i="10"/>
  <c r="C675" i="10"/>
  <c r="C674" i="10"/>
  <c r="C673" i="10"/>
  <c r="C672" i="10"/>
  <c r="C671" i="10"/>
  <c r="C670" i="10"/>
  <c r="C669" i="10"/>
  <c r="C668" i="10"/>
  <c r="C667" i="10"/>
  <c r="C666" i="10"/>
  <c r="C665" i="10"/>
  <c r="C664" i="10"/>
  <c r="C663" i="10"/>
  <c r="C662" i="10"/>
  <c r="C661" i="10"/>
  <c r="C660" i="10"/>
  <c r="C659" i="10"/>
  <c r="C658" i="10"/>
  <c r="C657" i="10"/>
  <c r="C656" i="10"/>
  <c r="C655" i="10"/>
  <c r="C654" i="10"/>
  <c r="C653" i="10"/>
  <c r="C652" i="10"/>
  <c r="C651" i="10"/>
  <c r="C650" i="10"/>
  <c r="C649" i="10"/>
  <c r="C648" i="10"/>
  <c r="C647" i="10"/>
  <c r="C646" i="10"/>
  <c r="C645" i="10"/>
  <c r="C644" i="10"/>
  <c r="C643" i="10"/>
  <c r="C642" i="10"/>
  <c r="C641" i="10"/>
  <c r="C640" i="10"/>
  <c r="C639" i="10"/>
  <c r="C638" i="10"/>
  <c r="C637" i="10"/>
  <c r="C636" i="10"/>
  <c r="C635" i="10"/>
  <c r="C634" i="10"/>
  <c r="C633" i="10"/>
  <c r="C632" i="10"/>
  <c r="C631" i="10"/>
  <c r="C630" i="10"/>
  <c r="C629" i="10"/>
  <c r="C628" i="10"/>
  <c r="C627" i="10"/>
  <c r="C626" i="10"/>
  <c r="C625" i="10"/>
  <c r="C624" i="10"/>
  <c r="C623" i="10"/>
  <c r="C622" i="10"/>
  <c r="C621" i="10"/>
  <c r="C620" i="10"/>
  <c r="C619" i="10"/>
  <c r="C618" i="10"/>
  <c r="C617" i="10"/>
  <c r="C616" i="10"/>
  <c r="C615" i="10"/>
  <c r="C614" i="10"/>
  <c r="C613" i="10"/>
  <c r="C612" i="10"/>
  <c r="C611" i="10"/>
  <c r="C610" i="10"/>
  <c r="C609" i="10"/>
  <c r="C608" i="10"/>
  <c r="C607" i="10"/>
  <c r="C606" i="10"/>
  <c r="C605" i="10"/>
  <c r="C604" i="10"/>
  <c r="C603" i="10"/>
  <c r="C602" i="10"/>
  <c r="C601" i="10"/>
  <c r="C600" i="10"/>
  <c r="C599" i="10"/>
  <c r="C598" i="10"/>
  <c r="C597" i="10"/>
  <c r="C596" i="10"/>
  <c r="C595" i="10"/>
  <c r="C594" i="10"/>
  <c r="C593" i="10"/>
  <c r="C592" i="10"/>
  <c r="C591" i="10"/>
  <c r="C590" i="10"/>
  <c r="C589" i="10"/>
  <c r="C588" i="10"/>
  <c r="C587" i="10"/>
  <c r="C586" i="10"/>
  <c r="C585" i="10"/>
  <c r="C584" i="10"/>
  <c r="C583" i="10"/>
  <c r="C582" i="10"/>
  <c r="C581" i="10"/>
  <c r="C580" i="10"/>
  <c r="C579" i="10"/>
  <c r="C578" i="10"/>
  <c r="C577" i="10"/>
  <c r="C576" i="10"/>
  <c r="C575" i="10"/>
  <c r="C574" i="10"/>
  <c r="C573" i="10"/>
  <c r="C572" i="10"/>
  <c r="C571" i="10"/>
  <c r="C570" i="10"/>
  <c r="C569" i="10"/>
  <c r="C568" i="10"/>
  <c r="C567" i="10"/>
  <c r="C566" i="10"/>
  <c r="C565" i="10"/>
  <c r="C564" i="10"/>
  <c r="C563" i="10"/>
  <c r="C562" i="10"/>
  <c r="C561" i="10"/>
  <c r="C560" i="10"/>
  <c r="C559" i="10"/>
  <c r="C558" i="10"/>
  <c r="C557" i="10"/>
  <c r="C556" i="10"/>
  <c r="C555" i="10"/>
  <c r="C554" i="10"/>
  <c r="C553" i="10"/>
  <c r="C552" i="10"/>
  <c r="C551" i="10"/>
  <c r="C550" i="10"/>
  <c r="C549" i="10"/>
  <c r="C548" i="10"/>
  <c r="C547" i="10"/>
  <c r="C546" i="10"/>
  <c r="C545" i="10"/>
  <c r="C544" i="10"/>
  <c r="C543" i="10"/>
  <c r="C542" i="10"/>
  <c r="C541" i="10"/>
  <c r="C540" i="10"/>
  <c r="C539" i="10"/>
  <c r="C538" i="10"/>
  <c r="C537" i="10"/>
  <c r="C536" i="10"/>
  <c r="C535" i="10"/>
  <c r="C534" i="10"/>
  <c r="C533" i="10"/>
  <c r="C532" i="10"/>
  <c r="C531" i="10"/>
  <c r="C530" i="10"/>
  <c r="C529" i="10"/>
  <c r="C528" i="10"/>
  <c r="C527" i="10"/>
  <c r="C526" i="10"/>
  <c r="C525" i="10"/>
  <c r="C524" i="10"/>
  <c r="C523" i="10"/>
  <c r="C522" i="10"/>
  <c r="C521" i="10"/>
  <c r="C520" i="10"/>
  <c r="C519" i="10"/>
  <c r="C518" i="10"/>
  <c r="C517" i="10"/>
  <c r="C516" i="10"/>
  <c r="C515" i="10"/>
  <c r="C514" i="10"/>
  <c r="C513" i="10"/>
  <c r="C512" i="10"/>
  <c r="C511" i="10"/>
  <c r="C510" i="10"/>
  <c r="C509" i="10"/>
  <c r="C508" i="10"/>
  <c r="C507" i="10"/>
  <c r="C506" i="10"/>
  <c r="C505" i="10"/>
  <c r="C504" i="10"/>
  <c r="C503" i="10"/>
  <c r="C502" i="10"/>
  <c r="C501" i="10"/>
  <c r="C500" i="10"/>
  <c r="C499" i="10"/>
  <c r="C498" i="10"/>
  <c r="C497" i="10"/>
  <c r="C496" i="10"/>
  <c r="C495" i="10"/>
  <c r="C494" i="10"/>
  <c r="C493" i="10"/>
  <c r="C492" i="10"/>
  <c r="C491" i="10"/>
  <c r="C490" i="10"/>
  <c r="C489" i="10"/>
  <c r="C488" i="10"/>
  <c r="C487" i="10"/>
  <c r="C486" i="10"/>
  <c r="C485" i="10"/>
  <c r="C484" i="10"/>
  <c r="C483" i="10"/>
  <c r="C482" i="10"/>
  <c r="C481" i="10"/>
  <c r="C480" i="10"/>
  <c r="C479" i="10"/>
  <c r="C478" i="10"/>
  <c r="C477" i="10"/>
  <c r="C476" i="10"/>
  <c r="C475" i="10"/>
  <c r="C474" i="10"/>
  <c r="C473" i="10"/>
  <c r="C472" i="10"/>
  <c r="C471" i="10"/>
  <c r="C470" i="10"/>
  <c r="C469" i="10"/>
  <c r="C468" i="10"/>
  <c r="C467" i="10"/>
  <c r="C466" i="10"/>
  <c r="C465" i="10"/>
  <c r="C464" i="10"/>
  <c r="C463" i="10"/>
  <c r="C462" i="10"/>
  <c r="C461" i="10"/>
  <c r="C460" i="10"/>
  <c r="C459" i="10"/>
  <c r="C458" i="10"/>
  <c r="C457" i="10"/>
  <c r="C456" i="10"/>
  <c r="C455" i="10"/>
  <c r="C454" i="10"/>
  <c r="C453" i="1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394" i="10"/>
  <c r="C393" i="10"/>
  <c r="C392" i="10"/>
  <c r="C391" i="10"/>
  <c r="C390" i="10"/>
  <c r="C389" i="10"/>
  <c r="C388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37" i="10"/>
  <c r="C336" i="10"/>
  <c r="C335" i="10"/>
  <c r="C334" i="10"/>
  <c r="C333" i="10"/>
  <c r="C332" i="10"/>
  <c r="C331" i="10"/>
  <c r="C330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70" i="10"/>
  <c r="C269" i="10"/>
  <c r="C268" i="10"/>
  <c r="C267" i="10"/>
  <c r="C266" i="10"/>
  <c r="C265" i="10"/>
  <c r="C264" i="10"/>
  <c r="C263" i="10"/>
  <c r="C262" i="10"/>
  <c r="C261" i="10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" i="10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AJ6" i="4" l="1"/>
  <c r="AJ7" i="4" s="1"/>
  <c r="B99" i="1"/>
  <c r="B65" i="5" l="1"/>
  <c r="B64" i="5"/>
  <c r="B63" i="5"/>
  <c r="B66" i="5" l="1"/>
  <c r="B62" i="5"/>
  <c r="B61" i="5"/>
  <c r="B60" i="5" l="1"/>
  <c r="C104" i="1" l="1"/>
  <c r="C28" i="1"/>
  <c r="J15" i="4" l="1"/>
  <c r="J16" i="4"/>
  <c r="B100" i="1"/>
  <c r="C5" i="1" l="1"/>
  <c r="B37" i="5" l="1"/>
  <c r="B38" i="5"/>
  <c r="S31" i="1"/>
  <c r="J9" i="4"/>
  <c r="J10" i="4"/>
  <c r="J11" i="4"/>
  <c r="J12" i="4"/>
  <c r="J13" i="4"/>
  <c r="J14" i="4"/>
  <c r="J17" i="4"/>
  <c r="J18" i="4"/>
  <c r="J19" i="4"/>
  <c r="J20" i="4"/>
  <c r="J6" i="4"/>
  <c r="J7" i="4"/>
  <c r="J8" i="4"/>
  <c r="B43" i="5"/>
  <c r="J5" i="4" l="1"/>
  <c r="J4" i="4"/>
  <c r="B59" i="5"/>
  <c r="B58" i="5"/>
  <c r="B56" i="5"/>
  <c r="B55" i="5"/>
  <c r="B54" i="5"/>
  <c r="B53" i="5"/>
  <c r="B52" i="5"/>
  <c r="B36" i="5"/>
  <c r="B35" i="5"/>
  <c r="B50" i="5"/>
  <c r="B49" i="5"/>
  <c r="B48" i="5"/>
  <c r="B34" i="5"/>
  <c r="B33" i="5"/>
  <c r="B32" i="5"/>
  <c r="B30" i="5"/>
  <c r="B29" i="5"/>
  <c r="B24" i="5"/>
  <c r="B47" i="5"/>
  <c r="B46" i="5"/>
  <c r="B45" i="5"/>
  <c r="B44" i="5"/>
  <c r="B42" i="5"/>
  <c r="B41" i="5"/>
  <c r="B40" i="5"/>
  <c r="B39" i="5"/>
  <c r="B31" i="5"/>
  <c r="B23" i="5"/>
  <c r="B22" i="5"/>
  <c r="Y3" i="4" l="1"/>
  <c r="W4" i="4"/>
  <c r="W5" i="4"/>
  <c r="W6" i="4"/>
  <c r="W7" i="4"/>
  <c r="W8" i="4"/>
  <c r="W9" i="4"/>
  <c r="W10" i="4"/>
  <c r="W11" i="4"/>
  <c r="W12" i="4"/>
  <c r="W3" i="4"/>
  <c r="B4" i="5"/>
  <c r="D4" i="5" s="1"/>
  <c r="B5" i="5"/>
  <c r="D5" i="5" s="1"/>
  <c r="B6" i="5"/>
  <c r="D6" i="5" s="1"/>
  <c r="B7" i="5"/>
  <c r="D7" i="5" s="1"/>
  <c r="B8" i="5"/>
  <c r="D8" i="5" s="1"/>
  <c r="B9" i="5"/>
  <c r="D9" i="5" s="1"/>
  <c r="B10" i="5"/>
  <c r="D10" i="5" s="1"/>
  <c r="B11" i="5"/>
  <c r="D11" i="5" s="1"/>
  <c r="B12" i="5"/>
  <c r="D12" i="5" s="1"/>
  <c r="B13" i="5"/>
  <c r="D13" i="5" s="1"/>
  <c r="B3" i="5"/>
  <c r="D3" i="5" s="1"/>
  <c r="J3" i="4"/>
  <c r="D17" i="5"/>
  <c r="W13" i="4" l="1"/>
  <c r="D14" i="5"/>
  <c r="D16" i="5" s="1"/>
  <c r="D18" i="5" l="1"/>
  <c r="C20" i="1" s="1"/>
  <c r="B26" i="5" l="1"/>
  <c r="B28" i="5"/>
  <c r="B73" i="5" l="1"/>
  <c r="C11" i="1" s="1"/>
  <c r="H11" i="1" l="1"/>
</calcChain>
</file>

<file path=xl/sharedStrings.xml><?xml version="1.0" encoding="utf-8"?>
<sst xmlns="http://schemas.openxmlformats.org/spreadsheetml/2006/main" count="11188" uniqueCount="4388">
  <si>
    <t>Nazwisko</t>
  </si>
  <si>
    <t>Data urodzenia</t>
  </si>
  <si>
    <t>Ulica</t>
  </si>
  <si>
    <t>Nr domu</t>
  </si>
  <si>
    <t>Kod pocztowy</t>
  </si>
  <si>
    <t xml:space="preserve">         </t>
  </si>
  <si>
    <t>Płeć</t>
  </si>
  <si>
    <t/>
  </si>
  <si>
    <t>Miejscowość</t>
  </si>
  <si>
    <t>Pesel</t>
  </si>
  <si>
    <t>mod</t>
  </si>
  <si>
    <t>dł</t>
  </si>
  <si>
    <t>Dane kontaktowe</t>
  </si>
  <si>
    <t>czy prawidłowy pesel</t>
  </si>
  <si>
    <t>Imię (imiona)</t>
  </si>
  <si>
    <t>Adres poczty elektronicznej</t>
  </si>
  <si>
    <t>Wiersz</t>
  </si>
  <si>
    <t>L wierszy</t>
  </si>
  <si>
    <t>Shift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</si>
  <si>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</si>
  <si>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</si>
  <si>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</si>
  <si>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</si>
  <si>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</si>
  <si>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</si>
  <si>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</si>
  <si>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</si>
  <si>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</si>
  <si>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</si>
  <si>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</si>
  <si>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</si>
  <si>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</si>
  <si>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</si>
  <si>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</si>
  <si>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</si>
  <si>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</si>
  <si>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</si>
  <si>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</si>
  <si>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</si>
  <si>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</si>
  <si>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</si>
  <si>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</si>
  <si>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</si>
  <si>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</si>
  <si>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</si>
  <si>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</si>
  <si>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</si>
  <si>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</si>
  <si>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</si>
  <si>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</si>
  <si>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</si>
  <si>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</si>
  <si>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</si>
  <si>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</si>
  <si>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</si>
  <si>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</si>
  <si>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</si>
  <si>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</si>
  <si>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</si>
  <si>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</si>
  <si>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</si>
  <si>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</si>
  <si>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</si>
  <si>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</si>
  <si>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</si>
  <si>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</si>
  <si>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</si>
  <si>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</si>
  <si>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</si>
  <si>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</si>
  <si>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</si>
  <si>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</si>
  <si>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</si>
  <si>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</si>
  <si>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</si>
  <si>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</si>
  <si>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</si>
  <si>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</si>
  <si>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</si>
  <si>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</si>
  <si>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</si>
  <si>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</si>
  <si>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</si>
  <si>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</si>
  <si>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</si>
  <si>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</si>
  <si>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</si>
  <si>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</si>
  <si>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</si>
  <si>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</si>
  <si>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</si>
  <si>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wschowski</t>
  </si>
  <si>
    <t>zielonogórski</t>
  </si>
  <si>
    <t>żagański</t>
  </si>
  <si>
    <t>żarski</t>
  </si>
  <si>
    <t>bełchatowski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</si>
  <si>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</si>
  <si>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</si>
  <si>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</si>
  <si>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</si>
  <si>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</si>
  <si>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</si>
  <si>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</si>
  <si>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</si>
  <si>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</si>
  <si>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</si>
  <si>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</si>
  <si>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</si>
  <si>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</si>
  <si>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</si>
  <si>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</si>
  <si>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</si>
  <si>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</si>
  <si>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</si>
  <si>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</si>
  <si>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</si>
  <si>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</si>
  <si>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</si>
  <si>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</si>
  <si>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</si>
  <si>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</si>
  <si>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</si>
  <si>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</si>
  <si>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</si>
  <si>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</si>
  <si>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</si>
  <si>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</si>
  <si>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</si>
  <si>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</si>
  <si>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</si>
  <si>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</si>
  <si>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</si>
  <si>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</si>
  <si>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</si>
  <si>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</si>
  <si>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</si>
  <si>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</si>
  <si>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</si>
  <si>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</si>
  <si>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</si>
  <si>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</si>
  <si>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</si>
  <si>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</si>
  <si>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</si>
  <si>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</si>
  <si>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</si>
  <si>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</si>
  <si>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</si>
  <si>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</si>
  <si>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</si>
  <si>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</si>
  <si>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</si>
  <si>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</si>
  <si>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</si>
  <si>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</si>
  <si>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</si>
  <si>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</si>
  <si>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</si>
  <si>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</si>
  <si>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</si>
  <si>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</si>
  <si>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</si>
  <si>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</si>
  <si>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</si>
  <si>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</si>
  <si>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</si>
  <si>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</si>
  <si>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</si>
  <si>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</si>
  <si>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</si>
  <si>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</si>
  <si>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</si>
  <si>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</si>
  <si>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</si>
  <si>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</si>
  <si>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</si>
  <si>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</si>
  <si>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</si>
  <si>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</si>
  <si>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</si>
  <si>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</si>
  <si>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</si>
  <si>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</si>
  <si>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</si>
  <si>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</si>
  <si>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</si>
  <si>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</si>
  <si>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</si>
  <si>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</si>
  <si>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</si>
  <si>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</si>
  <si>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</si>
  <si>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</si>
  <si>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</si>
  <si>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</si>
  <si>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</si>
  <si>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</si>
  <si>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</si>
  <si>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</si>
  <si>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</si>
  <si>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</si>
  <si>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</si>
  <si>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</si>
  <si>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</si>
  <si>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</si>
  <si>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</si>
  <si>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</si>
  <si>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</si>
  <si>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</si>
  <si>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</si>
  <si>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</si>
  <si>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</si>
  <si>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</si>
  <si>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</si>
  <si>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</si>
  <si>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</si>
  <si>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</si>
  <si>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</si>
  <si>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</si>
  <si>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</si>
  <si>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</si>
  <si>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</si>
  <si>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</si>
  <si>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</si>
  <si>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</si>
  <si>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</si>
  <si>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sztumski</t>
  </si>
  <si>
    <t>tczewski</t>
  </si>
  <si>
    <t>wejherowski</t>
  </si>
  <si>
    <t>będziński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</si>
  <si>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</si>
  <si>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</si>
  <si>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</si>
  <si>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</si>
  <si>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</si>
  <si>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</si>
  <si>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</si>
  <si>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</si>
  <si>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</si>
  <si>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</si>
  <si>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</si>
  <si>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</si>
  <si>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</si>
  <si>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</si>
  <si>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</si>
  <si>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</si>
  <si>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</si>
  <si>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</si>
  <si>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</si>
  <si>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</si>
  <si>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</si>
  <si>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</si>
  <si>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</si>
  <si>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</si>
  <si>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</si>
  <si>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</si>
  <si>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</si>
  <si>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</si>
  <si>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</si>
  <si>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</si>
  <si>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</si>
  <si>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</si>
  <si>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</si>
  <si>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</si>
  <si>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</si>
  <si>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</si>
  <si>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</si>
  <si>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</si>
  <si>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</si>
  <si>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</si>
  <si>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</si>
  <si>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</si>
  <si>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</si>
  <si>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</si>
  <si>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</si>
  <si>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</si>
  <si>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</si>
  <si>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</si>
  <si>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</si>
  <si>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</si>
  <si>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</si>
  <si>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</si>
  <si>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</si>
  <si>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</si>
  <si>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</si>
  <si>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</si>
  <si>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</si>
  <si>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</si>
  <si>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</si>
  <si>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</si>
  <si>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</si>
  <si>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</si>
  <si>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</si>
  <si>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</si>
  <si>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</si>
  <si>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</si>
  <si>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</si>
  <si>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</si>
  <si>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</si>
  <si>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</si>
  <si>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</si>
  <si>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</si>
  <si>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</si>
  <si>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</si>
  <si>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</si>
  <si>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</si>
  <si>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</si>
  <si>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</si>
  <si>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</si>
  <si>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</si>
  <si>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</si>
  <si>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</si>
  <si>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</si>
  <si>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</si>
  <si>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</si>
  <si>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</si>
  <si>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</si>
  <si>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</si>
  <si>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</si>
  <si>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</si>
  <si>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</si>
  <si>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</si>
  <si>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</si>
  <si>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Li_TN</t>
  </si>
  <si>
    <t>Poziom wykształcenia</t>
  </si>
  <si>
    <t>StatusNaRynkuPracy</t>
  </si>
  <si>
    <t>SzczegółyStatusu</t>
  </si>
  <si>
    <t>Formularz</t>
  </si>
  <si>
    <t>UCZ</t>
  </si>
  <si>
    <t>Województwo (wybierz z listy)</t>
  </si>
  <si>
    <t>Powiat (wybierz z listy)</t>
  </si>
  <si>
    <t>Termin</t>
  </si>
  <si>
    <t>Poniedziałek - Piątek</t>
  </si>
  <si>
    <t>Piątek - Niedziela</t>
  </si>
  <si>
    <t>Telefon kontaktowy</t>
  </si>
  <si>
    <t>Projekt skrót</t>
  </si>
  <si>
    <t>Projekt tytuł</t>
  </si>
  <si>
    <t>Projekt numer</t>
  </si>
  <si>
    <t>Wykształcenie (wybierz z listy)</t>
  </si>
  <si>
    <t>0-9</t>
  </si>
  <si>
    <t>Kod</t>
  </si>
  <si>
    <t>Kierunek</t>
  </si>
  <si>
    <t>Nr rachunku /26cyfr/</t>
  </si>
  <si>
    <t>Nr albumu</t>
  </si>
  <si>
    <t>Nazwa i adres Urzędu Skarbowego, do którego jest odprowadzana zaliczka na podatek dochodowy</t>
  </si>
  <si>
    <t>Nazwa banku, w którym student posiada konto osobiste</t>
  </si>
  <si>
    <t>Nazwisko panieńskie</t>
  </si>
  <si>
    <t>Nr dowodu osob.</t>
  </si>
  <si>
    <t>Miejsce urodzenia</t>
  </si>
  <si>
    <t>Obywatelstwo</t>
  </si>
  <si>
    <t>Imię ojca</t>
  </si>
  <si>
    <t>Imię matki</t>
  </si>
  <si>
    <t>Kasa Chorych</t>
  </si>
  <si>
    <t>Czy puste</t>
  </si>
  <si>
    <t>Przynależność do kasy chorych (wybierz z listy)</t>
  </si>
  <si>
    <t>Działanie 3.1 Kompetencje w szkolnictwie wyższym</t>
  </si>
  <si>
    <t>Oś priorytetowa III. Szkolnictwo wyższe dla gospodarki i rozwoju</t>
  </si>
  <si>
    <t>Program Operacyjny Wiedza Edukacja Rozwój</t>
  </si>
  <si>
    <t>Oświadczenia</t>
  </si>
  <si>
    <t>Tryb</t>
  </si>
  <si>
    <t>stacjonarny</t>
  </si>
  <si>
    <t>niestacjonarny</t>
  </si>
  <si>
    <t>osoba bezrobotna niezarejestrowana w ewidencji urzędów pracy</t>
  </si>
  <si>
    <t>osoba bierna zawodowo</t>
  </si>
  <si>
    <t>osoba pracująca</t>
  </si>
  <si>
    <t>Status</t>
  </si>
  <si>
    <t>Osoba bezdomna lub dotknięta wykluczeniem z dostępu do mieszkań (T/N)</t>
  </si>
  <si>
    <t>Osoba przebywająca w gospodarstwie domowym bez osób pracujących (T/N)</t>
  </si>
  <si>
    <t>Osoba żyjąca w gospodarstwie składającym się z jednej osoby dorosłej i dzieci pozostających na utrzymaniu  (T/N)</t>
  </si>
  <si>
    <t>ZatrudnionyW</t>
  </si>
  <si>
    <t>Mniejszosc</t>
  </si>
  <si>
    <t>Bezdmn</t>
  </si>
  <si>
    <t>zNiepełnosp</t>
  </si>
  <si>
    <t>BezOsPrac</t>
  </si>
  <si>
    <t>DzieciUt</t>
  </si>
  <si>
    <t>BezOsPracDz</t>
  </si>
  <si>
    <t>InnaNiek</t>
  </si>
  <si>
    <t>DoswTur</t>
  </si>
  <si>
    <t xml:space="preserve">Status uczestnika projektu w chwili przystąpienia do projektu: </t>
  </si>
  <si>
    <t>niższe niż podstawowe (ISCED 0)</t>
  </si>
  <si>
    <t>podstawowe (ISCED 1)</t>
  </si>
  <si>
    <t>gimnazjalne (ISCED 2)</t>
  </si>
  <si>
    <t>ponadgimnazjalne (ISCED 3)</t>
  </si>
  <si>
    <t>policealne (ISCED 4)</t>
  </si>
  <si>
    <t>wyższe (ISCED 5-8)</t>
  </si>
  <si>
    <t>osoba bezrobotna zarejestrowana w ewidencji urzędów pracy</t>
  </si>
  <si>
    <t>osoba długotrwale bezrobotna</t>
  </si>
  <si>
    <t>inne</t>
  </si>
  <si>
    <t>osoba ucząca się</t>
  </si>
  <si>
    <t>osoba nieuczestnicząca w kształceniu lub szkoleniu</t>
  </si>
  <si>
    <t>osoba prowadząca działalność na własny rachunek</t>
  </si>
  <si>
    <t>osoba pracująca w administracji rządowej</t>
  </si>
  <si>
    <t>osoba pracująca w administracji samorządowej</t>
  </si>
  <si>
    <t>osoba pracująca w organizacji pozarządowej</t>
  </si>
  <si>
    <t>osoba pracująca w MMŚP</t>
  </si>
  <si>
    <t>osoba pracująca w dużym przedsiębiorstwie</t>
  </si>
  <si>
    <t>Status2</t>
  </si>
  <si>
    <t>Gmina</t>
  </si>
  <si>
    <t>Osoba należąca do mniejszości narodowej lub etnicznej, migrant, osoba obcego pochodzenia (T/N/Odmowa podania informacji)</t>
  </si>
  <si>
    <t>Osoba z niepełnosprawnościami (T/N/Odmowa podania informacji)</t>
  </si>
  <si>
    <t>Osoba w innej niekorzystnej sytuacji społecznej (innej niż wymieniona powyżej) (T/N/Odmowa podania informacji)</t>
  </si>
  <si>
    <t>Odmowa</t>
  </si>
  <si>
    <t>Zawód</t>
  </si>
  <si>
    <t>inny</t>
  </si>
  <si>
    <t>instruktor praktycznej nauki zawodu</t>
  </si>
  <si>
    <t>nauczyciel kształcenia ogólnego</t>
  </si>
  <si>
    <t>nauczyciel wychowania przedszkolnego</t>
  </si>
  <si>
    <t>nauczyciel kształcenia zawodowego</t>
  </si>
  <si>
    <t>pracownik instytucji systemu ochrony zdrowia</t>
  </si>
  <si>
    <t>kluczowy pracownik instytucji pomocy i integracji społecznej</t>
  </si>
  <si>
    <t>pracownik instytucji rynku pracy</t>
  </si>
  <si>
    <t>pracownik instytucji szkolnictwa wyższego</t>
  </si>
  <si>
    <t>pracownik ośrodka wsparcia ekonomii społecznej</t>
  </si>
  <si>
    <t>pracownik poradni psychologiczno - pedagogicznej</t>
  </si>
  <si>
    <t>rolnik</t>
  </si>
  <si>
    <t>pracownik instytucji systemu wspierania rodziny i pieczy zastępczej</t>
  </si>
  <si>
    <t>01 - Dolnośląski Oddział Narodowego Funduszu Zdrowia we Wrocławiu</t>
  </si>
  <si>
    <t>02 - Kujawsko-Pomorski Oddział Narodowego Funduszu Zdrowia w Bydgoszczy</t>
  </si>
  <si>
    <t>03 - Lubelski Oddział Narodowego Funduszu Zdrowia w Lublinie</t>
  </si>
  <si>
    <t>04 - Lubuski Oddział Narodowego Funduszu Zdrowia w Zielonej Górze</t>
  </si>
  <si>
    <t>05 - Łódzki Oddział Narodowego Funduszu Zdrowia w Łodzi</t>
  </si>
  <si>
    <t>06 - Małopolski Oddział Narodowego Funduszu Zdrowia w Krakowie</t>
  </si>
  <si>
    <t>07 - Mazowiecki Oddział Narodowego Funduszu Zdrowia w Warszawie</t>
  </si>
  <si>
    <t>08 - Opolski Oddział Narodowego Funduszu Zdrowia w Opolu</t>
  </si>
  <si>
    <t>09 - Podkarpacki Oddział Narodowego Funduszu Zdrowia w Rzeszowie</t>
  </si>
  <si>
    <t>10 - Podlaski Oddział Narodowego Funduszu Zdrowia w Białymstoku</t>
  </si>
  <si>
    <t>11 - Pomorski Oddział Narodowego Funduszu Zdrowia w Gdańsku</t>
  </si>
  <si>
    <t>12 - Śląski Oddział Narodowego Funduszu Zdrowia w Katowicach</t>
  </si>
  <si>
    <t>13 - Świętokrzyski Oddział Narodowego Funduszu Zdrowia w Kielcach</t>
  </si>
  <si>
    <t>14 - Warmińsko-Mazurski Oddział Narodowego Funduszu Zdrowia w Olsztynie</t>
  </si>
  <si>
    <t>15 - Wielkopolski Oddział Narodowego Funduszu Zdrowia w Poznaniu</t>
  </si>
  <si>
    <t>16 - Zachodniopomorski Oddział Narodowego Funduszu Zdrowia w Szczecinie</t>
  </si>
  <si>
    <t>Oświadczam, że:</t>
  </si>
  <si>
    <t xml:space="preserve"> …………………………………………………………………...……</t>
  </si>
  <si>
    <t>1.</t>
  </si>
  <si>
    <t>2.</t>
  </si>
  <si>
    <t>3.</t>
  </si>
  <si>
    <t>4.</t>
  </si>
  <si>
    <t>Miejscowość i data</t>
  </si>
  <si>
    <t>DEKLARACJA UCZESTNICTWA W PROJEKCIE</t>
  </si>
  <si>
    <t>Jestem świadomy(a) odpowiedzialności za składanie oświadczeń niezgodnych z prawdą.</t>
  </si>
  <si>
    <t xml:space="preserve">W przypadku zmiany danych teleadresowych niezwłocznie poinformuję o tym fakcie organizatora projektu. </t>
  </si>
  <si>
    <t>Imię</t>
  </si>
  <si>
    <r>
      <t xml:space="preserve">Tryb studiów </t>
    </r>
    <r>
      <rPr>
        <sz val="8"/>
        <color theme="1"/>
        <rFont val="Arial"/>
        <family val="2"/>
        <charset val="238"/>
      </rPr>
      <t>(wybierz z listy)</t>
    </r>
  </si>
  <si>
    <r>
      <t xml:space="preserve">Status szczegółowy na rynku pracy </t>
    </r>
    <r>
      <rPr>
        <sz val="9"/>
        <color theme="1"/>
        <rFont val="Czcionka tekstu podstawowego"/>
        <charset val="238"/>
      </rPr>
      <t>(wybierz z listy)</t>
    </r>
  </si>
  <si>
    <r>
      <t xml:space="preserve">Wykształcenie </t>
    </r>
    <r>
      <rPr>
        <sz val="9"/>
        <color theme="1"/>
        <rFont val="Arial"/>
        <family val="2"/>
        <charset val="238"/>
      </rPr>
      <t>(wybierz z listy)</t>
    </r>
  </si>
  <si>
    <t xml:space="preserve">Finanse i rachunkowość </t>
  </si>
  <si>
    <t>Design w biznesie</t>
  </si>
  <si>
    <t>Finanse i rachunkowość</t>
  </si>
  <si>
    <t>Informatyka w biznesie</t>
  </si>
  <si>
    <t>Pedagogika</t>
  </si>
  <si>
    <t>Prawo w biznesie</t>
  </si>
  <si>
    <t>Psychologia w biznesie</t>
  </si>
  <si>
    <t>Studia I stopnia</t>
  </si>
  <si>
    <t>Studia II stopnia</t>
  </si>
  <si>
    <t>Rodzaj_st</t>
  </si>
  <si>
    <t>Rodzaj_st_szcz</t>
  </si>
  <si>
    <r>
      <t xml:space="preserve">Rodzaj studiów </t>
    </r>
    <r>
      <rPr>
        <sz val="9"/>
        <color theme="1"/>
        <rFont val="Arial"/>
        <family val="2"/>
        <charset val="238"/>
      </rPr>
      <t>(wybierz z listy)</t>
    </r>
  </si>
  <si>
    <r>
      <t xml:space="preserve">Województwo </t>
    </r>
    <r>
      <rPr>
        <sz val="9"/>
        <color theme="1"/>
        <rFont val="Arial"/>
        <family val="2"/>
        <charset val="238"/>
      </rPr>
      <t>(wybierz z listy)</t>
    </r>
  </si>
  <si>
    <r>
      <t xml:space="preserve">Powiat </t>
    </r>
    <r>
      <rPr>
        <sz val="9"/>
        <color theme="1"/>
        <rFont val="Arial"/>
        <family val="2"/>
        <charset val="238"/>
      </rPr>
      <t>(wybierz z listy)</t>
    </r>
  </si>
  <si>
    <r>
      <t xml:space="preserve">Status osoby na rynku pracy w chwili przystąpienia do projektu </t>
    </r>
    <r>
      <rPr>
        <sz val="8.5"/>
        <color theme="1"/>
        <rFont val="Arial"/>
        <family val="2"/>
        <charset val="238"/>
      </rPr>
      <t>(wybierz z listy)</t>
    </r>
  </si>
  <si>
    <t>Czytelny podpis uczestnika/czki projektu</t>
  </si>
  <si>
    <t>PROSZĘ WYPEŁNIĆ WSZYSTKIE POLA OZNACZONE TYM KOLOREM</t>
  </si>
  <si>
    <t>Bydgoszcz</t>
  </si>
  <si>
    <t>Grudziądz</t>
  </si>
  <si>
    <t>Toruń</t>
  </si>
  <si>
    <t>Włocławek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</si>
  <si>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</si>
  <si>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</si>
  <si>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</si>
  <si>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</si>
  <si>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</si>
  <si>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</si>
  <si>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</si>
  <si>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</si>
  <si>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</si>
  <si>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</si>
  <si>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</si>
  <si>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</si>
  <si>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</si>
  <si>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</si>
  <si>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</si>
  <si>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</si>
  <si>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Tadeusza Kościuszki 4</t>
  </si>
  <si>
    <t>Wałcz</t>
  </si>
  <si>
    <t>78-600</t>
  </si>
  <si>
    <t>Urząd Skarbowy w Wałczu</t>
  </si>
  <si>
    <t>US</t>
  </si>
  <si>
    <t>zachodniopomorskie</t>
  </si>
  <si>
    <t>Kazimierza Pułaskiego 7</t>
  </si>
  <si>
    <t>Świnoujście</t>
  </si>
  <si>
    <t>72-600</t>
  </si>
  <si>
    <t>Urząd Skarbowy w Świnoujściu</t>
  </si>
  <si>
    <t>Adama Mickiewicza 13-14</t>
  </si>
  <si>
    <t>Szczecinek</t>
  </si>
  <si>
    <t>78-400</t>
  </si>
  <si>
    <t>Urząd Skarbowy w Szczecinku</t>
  </si>
  <si>
    <t>Towarowa 15</t>
  </si>
  <si>
    <t>Stargard</t>
  </si>
  <si>
    <t>73-110</t>
  </si>
  <si>
    <t>Urząd Skarbowy w Stargardzie</t>
  </si>
  <si>
    <t>1 Maja 16</t>
  </si>
  <si>
    <t>Pyrzyce</t>
  </si>
  <si>
    <t>74-200</t>
  </si>
  <si>
    <t>Urząd Skarbowy w Pyrzycach</t>
  </si>
  <si>
    <t>Felczaka 18</t>
  </si>
  <si>
    <t>Myślibórz</t>
  </si>
  <si>
    <t>74-300</t>
  </si>
  <si>
    <t>Urząd Skarbowy w Myśliborzu</t>
  </si>
  <si>
    <t>Armii Krajowej 2</t>
  </si>
  <si>
    <t>Kołobrzeg</t>
  </si>
  <si>
    <t>78-100</t>
  </si>
  <si>
    <t>Urząd Skarbowy w Kołobrzegu</t>
  </si>
  <si>
    <t>Mieszka I 5B</t>
  </si>
  <si>
    <t>Kamień Pomorski</t>
  </si>
  <si>
    <t>72-400</t>
  </si>
  <si>
    <t>Urząd Skarbowy w Kamieniu Pomorskim</t>
  </si>
  <si>
    <t>Szczecińska 24</t>
  </si>
  <si>
    <t>Gryfino</t>
  </si>
  <si>
    <t>74-100</t>
  </si>
  <si>
    <t>Urząd Skarbowy w Gryfinie</t>
  </si>
  <si>
    <t>Niepodległości 54A</t>
  </si>
  <si>
    <t>Gryfice</t>
  </si>
  <si>
    <t>72-300</t>
  </si>
  <si>
    <t>Urząd Skarbowy w Gryficach</t>
  </si>
  <si>
    <t>Plac Lotników 1</t>
  </si>
  <si>
    <t>Goleniów</t>
  </si>
  <si>
    <t>72-100</t>
  </si>
  <si>
    <t>Urząd Skarbowy w Goleniowie</t>
  </si>
  <si>
    <t>Józefa Piłsudskiego 35-37</t>
  </si>
  <si>
    <t>Drawsko Pomorskie</t>
  </si>
  <si>
    <t>78-500</t>
  </si>
  <si>
    <t>Urząd Skarbowy w Drawsku Pomorskim</t>
  </si>
  <si>
    <t>22 Lipca 16</t>
  </si>
  <si>
    <t>Choszczno</t>
  </si>
  <si>
    <t>73-200</t>
  </si>
  <si>
    <t>Urząd Skarbowy w Choszcznie</t>
  </si>
  <si>
    <t>Adama Mickiewicza 3</t>
  </si>
  <si>
    <t>Białogard</t>
  </si>
  <si>
    <t>78-200</t>
  </si>
  <si>
    <t>Urząd Skarbowy w Białogardzie</t>
  </si>
  <si>
    <t>Lucjana Rydla 65</t>
  </si>
  <si>
    <t>Szczecin</t>
  </si>
  <si>
    <t>70-783</t>
  </si>
  <si>
    <t>Trzeci Urząd Skarbowy w Szczecinie</t>
  </si>
  <si>
    <t>Michała Drzymały 5</t>
  </si>
  <si>
    <t>70-217</t>
  </si>
  <si>
    <t>Pierwszy Urząd Skarbowy w Szczecinie</t>
  </si>
  <si>
    <t>Przemysłowa 3</t>
  </si>
  <si>
    <t>Koszalin</t>
  </si>
  <si>
    <t>75-216</t>
  </si>
  <si>
    <t>Pierwszy Urząd Skarbowy w Koszalinie</t>
  </si>
  <si>
    <t>Felczaka 19</t>
  </si>
  <si>
    <t>71-417</t>
  </si>
  <si>
    <t>Drugi Urząd Skarbowy w Szczecinie</t>
  </si>
  <si>
    <t>Stanisława Moniuszki 15</t>
  </si>
  <si>
    <t>75-549</t>
  </si>
  <si>
    <t>Drugi Urząd Skarbowy w Koszalinie</t>
  </si>
  <si>
    <t>Warszawska 26</t>
  </si>
  <si>
    <t>Września</t>
  </si>
  <si>
    <t>62-300</t>
  </si>
  <si>
    <t>Urząd Skarbowy we Wrześni</t>
  </si>
  <si>
    <t>wielkopolskie</t>
  </si>
  <si>
    <t>Aleja Piasta 25</t>
  </si>
  <si>
    <t>Złotów</t>
  </si>
  <si>
    <t>77-400</t>
  </si>
  <si>
    <t>Urząd Skarbowy w Złotowie</t>
  </si>
  <si>
    <t>Dworcowa 15</t>
  </si>
  <si>
    <t>Wolsztyn</t>
  </si>
  <si>
    <t>64-200</t>
  </si>
  <si>
    <t>Urząd Skarbowy w Wolsztynie</t>
  </si>
  <si>
    <t>Tadeusza Kościuszki 19a</t>
  </si>
  <si>
    <t>Wągrowiec</t>
  </si>
  <si>
    <t>62-100</t>
  </si>
  <si>
    <t>Urząd Skarbowy w Wągrowcu</t>
  </si>
  <si>
    <t>Konińska 1</t>
  </si>
  <si>
    <t>Turek</t>
  </si>
  <si>
    <t>62-700</t>
  </si>
  <si>
    <t>Urząd Skarbowy w Turku</t>
  </si>
  <si>
    <t>Harcerska 2</t>
  </si>
  <si>
    <t>Środa Wielkopolska</t>
  </si>
  <si>
    <t>63-000</t>
  </si>
  <si>
    <t>Urząd Skarbowy w Środzie Wielkopolskiej</t>
  </si>
  <si>
    <t>Wojska Polskiego 12</t>
  </si>
  <si>
    <t>Śrem</t>
  </si>
  <si>
    <t>63-100</t>
  </si>
  <si>
    <t>Urząd Skarbowy w Śremie</t>
  </si>
  <si>
    <t>Bolesława Chrobrego 17a</t>
  </si>
  <si>
    <t>Szamotuły</t>
  </si>
  <si>
    <t>64-500</t>
  </si>
  <si>
    <t>Urząd Skarbowy w Szamotułach</t>
  </si>
  <si>
    <t>Wspólna 1</t>
  </si>
  <si>
    <t>Słupca</t>
  </si>
  <si>
    <t>62-400</t>
  </si>
  <si>
    <t>Urząd Skarbowy w Słupcy</t>
  </si>
  <si>
    <t>Stanisława Staszica 4</t>
  </si>
  <si>
    <t>Rawicz</t>
  </si>
  <si>
    <t>63-900</t>
  </si>
  <si>
    <t>Urząd Skarbowy w Rawiczu</t>
  </si>
  <si>
    <t>Bogusza 6</t>
  </si>
  <si>
    <t>Pleszew</t>
  </si>
  <si>
    <t>63-300</t>
  </si>
  <si>
    <t>Urząd Skarbowy w Pleszewie</t>
  </si>
  <si>
    <t>Kossaka 106</t>
  </si>
  <si>
    <t>Piła</t>
  </si>
  <si>
    <t>64-920</t>
  </si>
  <si>
    <t>Urząd Skarbowy w Pile</t>
  </si>
  <si>
    <t>Władysława Grabskiego 1</t>
  </si>
  <si>
    <t>Ostrzeszów</t>
  </si>
  <si>
    <t>63-500</t>
  </si>
  <si>
    <t>Urząd Skarbowy w Ostrzeszowie</t>
  </si>
  <si>
    <t>Chłapowskiego 45</t>
  </si>
  <si>
    <t>Ostrów Wielkopolski</t>
  </si>
  <si>
    <t>63-400</t>
  </si>
  <si>
    <t>Urząd Skarbowy w Ostrowie Wielkopolskim</t>
  </si>
  <si>
    <t>Rynek 4</t>
  </si>
  <si>
    <t>Oborniki</t>
  </si>
  <si>
    <t>64-600</t>
  </si>
  <si>
    <t>Urząd Skarbowy w Obornikach</t>
  </si>
  <si>
    <t>Kolejowa 38</t>
  </si>
  <si>
    <t>Nowy Tomyśl</t>
  </si>
  <si>
    <t>64-300</t>
  </si>
  <si>
    <t>Urząd Skarbowy w Nowym Tomyślu</t>
  </si>
  <si>
    <t>Marszałka Piłsudskiego 2</t>
  </si>
  <si>
    <t>Międzychód</t>
  </si>
  <si>
    <t>64-400</t>
  </si>
  <si>
    <t>Urząd Skarbowy w Międzychodzie</t>
  </si>
  <si>
    <t>Adama Mickiewicza 7</t>
  </si>
  <si>
    <t>Leszno</t>
  </si>
  <si>
    <t>64-100</t>
  </si>
  <si>
    <t>Urząd Skarbowy w Lesznie</t>
  </si>
  <si>
    <t>Polna 32</t>
  </si>
  <si>
    <t>Krotoszyn</t>
  </si>
  <si>
    <t>63-700</t>
  </si>
  <si>
    <t>Urząd Skarbowy w Krotoszynie</t>
  </si>
  <si>
    <t>Młyńska 5</t>
  </si>
  <si>
    <t>Kościan</t>
  </si>
  <si>
    <t>64-000</t>
  </si>
  <si>
    <t>Urząd Skarbowy w Kościanie</t>
  </si>
  <si>
    <t>Zakładowa 7a</t>
  </si>
  <si>
    <t>Konin</t>
  </si>
  <si>
    <t>62-510</t>
  </si>
  <si>
    <t>Urząd Skarbowy w Koninie</t>
  </si>
  <si>
    <t>Bolesława Prusa 10</t>
  </si>
  <si>
    <t>Koło</t>
  </si>
  <si>
    <t>62-600</t>
  </si>
  <si>
    <t>Urząd Skarbowy w Kole</t>
  </si>
  <si>
    <t>Kępno</t>
  </si>
  <si>
    <t>63-600</t>
  </si>
  <si>
    <t>Urząd Skarbowy w Kępnie</t>
  </si>
  <si>
    <t>Tadeusza Kościuszki 21</t>
  </si>
  <si>
    <t>Jarocin</t>
  </si>
  <si>
    <t>63-200</t>
  </si>
  <si>
    <t>Urząd Skarbowy w Jarocinie</t>
  </si>
  <si>
    <t>Chopina 7</t>
  </si>
  <si>
    <t>Grodzisk Wielkopolski</t>
  </si>
  <si>
    <t>62-065</t>
  </si>
  <si>
    <t>Urząd Skarbowy w Grodzisku Wielkopolskim</t>
  </si>
  <si>
    <t>Lipowa 2</t>
  </si>
  <si>
    <t>Gostyń</t>
  </si>
  <si>
    <t>63-800</t>
  </si>
  <si>
    <t>Urząd Skarbowy w Gostyniu</t>
  </si>
  <si>
    <t>Spichrzowa 4</t>
  </si>
  <si>
    <t>Gniezno</t>
  </si>
  <si>
    <t>62-200</t>
  </si>
  <si>
    <t>Urząd Skarbowy w Gnieźnie</t>
  </si>
  <si>
    <t>Pocztowa 4</t>
  </si>
  <si>
    <t>Czarnków</t>
  </si>
  <si>
    <t>64-700</t>
  </si>
  <si>
    <t>Urząd Skarbowy w Czarnkowie</t>
  </si>
  <si>
    <t>Ofiar Gór Morzewskich 1</t>
  </si>
  <si>
    <t>Chodzież</t>
  </si>
  <si>
    <t>64-800</t>
  </si>
  <si>
    <t>Urząd Skarbowy w Chodzieży</t>
  </si>
  <si>
    <t>Zygmunta Wojciechowskiego 3/5</t>
  </si>
  <si>
    <t>Poznań</t>
  </si>
  <si>
    <t>60-685</t>
  </si>
  <si>
    <t>Urząd Skarbowy Poznań - Winogrady</t>
  </si>
  <si>
    <t>Wierzbięcice 45</t>
  </si>
  <si>
    <t>61-558</t>
  </si>
  <si>
    <t>Urząd Skarbowy Poznań - Wilda</t>
  </si>
  <si>
    <t>Warszawska 183/185</t>
  </si>
  <si>
    <t>61-055</t>
  </si>
  <si>
    <t>Urząd Skarbowy Poznań - Nowe Miasto</t>
  </si>
  <si>
    <t>Juliusza Słowackiego 22</t>
  </si>
  <si>
    <t>60-823</t>
  </si>
  <si>
    <t>Urząd Skarbowy Poznań - Jeżyce</t>
  </si>
  <si>
    <t>Mariana Smoluchowskiego 1</t>
  </si>
  <si>
    <t>60-179</t>
  </si>
  <si>
    <t>Urząd Skarbowy Poznań - Grunwald</t>
  </si>
  <si>
    <t>Dezyderego Chłapowskiego 17/18</t>
  </si>
  <si>
    <t>60-965</t>
  </si>
  <si>
    <t>Pierwszy Urząd Skarbowy w Poznaniu</t>
  </si>
  <si>
    <t>Wrocławska 12</t>
  </si>
  <si>
    <t>Kalisz</t>
  </si>
  <si>
    <t>62-800</t>
  </si>
  <si>
    <t>Pierwszy Urząd Skarbowy w Kaliszu</t>
  </si>
  <si>
    <t>Targowa 1</t>
  </si>
  <si>
    <t>Drugi Urząd Skarbowy w Kaliszu</t>
  </si>
  <si>
    <t xml:space="preserve">Warszawska 5 </t>
  </si>
  <si>
    <t>Szczytno</t>
  </si>
  <si>
    <t>12-100</t>
  </si>
  <si>
    <t>Urząd Skarbowy w Szczytnie</t>
  </si>
  <si>
    <t>warmińsko-mazurskie</t>
  </si>
  <si>
    <t xml:space="preserve">Okopowa 2 </t>
  </si>
  <si>
    <t>Pisz</t>
  </si>
  <si>
    <t>12-200</t>
  </si>
  <si>
    <t>Urząd Skarbowy w Piszu</t>
  </si>
  <si>
    <t xml:space="preserve">Olsztyńska 5 B </t>
  </si>
  <si>
    <t>Ostróda</t>
  </si>
  <si>
    <t>14-100</t>
  </si>
  <si>
    <t>Urząd Skarbowy w Ostródzie</t>
  </si>
  <si>
    <t>Al. Marszałka J. Piłsudskiego 59</t>
  </si>
  <si>
    <t>Olsztyn</t>
  </si>
  <si>
    <t>10-950</t>
  </si>
  <si>
    <t>Urząd Skarbowy w Olsztynie</t>
  </si>
  <si>
    <t>Wojska Polskiego 7</t>
  </si>
  <si>
    <t>Olecko</t>
  </si>
  <si>
    <t xml:space="preserve">19-400 </t>
  </si>
  <si>
    <t>Urząd Skarbowy w Olecku</t>
  </si>
  <si>
    <t>Działyńskich 3</t>
  </si>
  <si>
    <t>Nowe Miasto Lubawskie</t>
  </si>
  <si>
    <t xml:space="preserve">13-300 </t>
  </si>
  <si>
    <t>Urząd Skarbowy w Nowym Mieście Lubawskim</t>
  </si>
  <si>
    <t>Stefana Żeromskiego 11</t>
  </si>
  <si>
    <t>Nidzica</t>
  </si>
  <si>
    <t xml:space="preserve">13-100 </t>
  </si>
  <si>
    <t>Urząd Skarbowy w Nidzicy</t>
  </si>
  <si>
    <t xml:space="preserve">Powstańców Warszawy 13 </t>
  </si>
  <si>
    <t>Kętrzyn</t>
  </si>
  <si>
    <t>11-400</t>
  </si>
  <si>
    <t>Urząd Skarbowy w Kętrzynie</t>
  </si>
  <si>
    <t xml:space="preserve">Wojska Polskiego 26 </t>
  </si>
  <si>
    <t>Iława</t>
  </si>
  <si>
    <t>14-200</t>
  </si>
  <si>
    <t>Urząd Skarbowy w Iławie</t>
  </si>
  <si>
    <t xml:space="preserve">I Dywizji im. T. Kościuszki 15 </t>
  </si>
  <si>
    <t>Giżycko</t>
  </si>
  <si>
    <t>11-500</t>
  </si>
  <si>
    <t>Urząd Skarbowy w Giżycku</t>
  </si>
  <si>
    <t xml:space="preserve">Wojska Polskiego 67 </t>
  </si>
  <si>
    <t>Ełk</t>
  </si>
  <si>
    <t>19-300</t>
  </si>
  <si>
    <t>Urząd Skarbowy w Ełku</t>
  </si>
  <si>
    <t xml:space="preserve">Adama Mickiewicza 43 </t>
  </si>
  <si>
    <t>Elbląg</t>
  </si>
  <si>
    <t>82-300</t>
  </si>
  <si>
    <t>Urząd Skarbowy w Elblągu</t>
  </si>
  <si>
    <t>Marii Skłodowskiej-Curie 35A</t>
  </si>
  <si>
    <t>Działdowo</t>
  </si>
  <si>
    <t>13-200</t>
  </si>
  <si>
    <t>Urząd Skarbowy w Działdowie</t>
  </si>
  <si>
    <t>Jana Matejki 6</t>
  </si>
  <si>
    <t>Braniewo</t>
  </si>
  <si>
    <t>14-500</t>
  </si>
  <si>
    <t>Urząd Skarbowy w Braniewie</t>
  </si>
  <si>
    <t>Bohaterów Warszawy 5</t>
  </si>
  <si>
    <t>Bartoszyce</t>
  </si>
  <si>
    <t xml:space="preserve">11-200 </t>
  </si>
  <si>
    <t>Urząd Skarbowy w Bartoszycach</t>
  </si>
  <si>
    <t>Wiśniowa 10</t>
  </si>
  <si>
    <t>Włoszczowa</t>
  </si>
  <si>
    <t>29-100</t>
  </si>
  <si>
    <t>Urząd Skarbowy we Włoszczowie</t>
  </si>
  <si>
    <t>świętokrzyskie</t>
  </si>
  <si>
    <t>Oględowska 12</t>
  </si>
  <si>
    <t>Staszów</t>
  </si>
  <si>
    <t>28-200</t>
  </si>
  <si>
    <t>Urząd Skarbowy w Staszowie</t>
  </si>
  <si>
    <t>Składowa 33</t>
  </si>
  <si>
    <t>Starachowice</t>
  </si>
  <si>
    <t>27-200</t>
  </si>
  <si>
    <t>Urząd Skarbowy w Starachowicach</t>
  </si>
  <si>
    <t>1 Maja 56</t>
  </si>
  <si>
    <t>Skarżysko-Kamienna</t>
  </si>
  <si>
    <t>26-110</t>
  </si>
  <si>
    <t>Urząd Skarbowy w Skarżysku-Kamiennej</t>
  </si>
  <si>
    <t>Żydowska 1</t>
  </si>
  <si>
    <t>Sandomierz</t>
  </si>
  <si>
    <t>27-600</t>
  </si>
  <si>
    <t>Urząd Skarbowy w Sandomierzu</t>
  </si>
  <si>
    <t>Grodziskowa 1</t>
  </si>
  <si>
    <t>Pińczów</t>
  </si>
  <si>
    <t>28-400</t>
  </si>
  <si>
    <t>Urząd Skarbowy w Pińczowie</t>
  </si>
  <si>
    <t>Polna 11</t>
  </si>
  <si>
    <t>Ostrowiec Świętokrzyski</t>
  </si>
  <si>
    <t>27-400</t>
  </si>
  <si>
    <t>Urząd Skarbowy w Ostrowcu Świętokrzyskim</t>
  </si>
  <si>
    <t>Jana Kilińskiego 9</t>
  </si>
  <si>
    <t>Opatów</t>
  </si>
  <si>
    <t>27-500</t>
  </si>
  <si>
    <t>Urząd Skarbowy w Opatowie</t>
  </si>
  <si>
    <t>Marszałka Piłsudskiego 156b</t>
  </si>
  <si>
    <t>Końskie</t>
  </si>
  <si>
    <t>26-200</t>
  </si>
  <si>
    <t>Urząd Skarbowy w Końskich</t>
  </si>
  <si>
    <t>Tadeusza Kościuszki 16</t>
  </si>
  <si>
    <t>Kazimierza Wielka</t>
  </si>
  <si>
    <t>28-500</t>
  </si>
  <si>
    <t>Urząd Skarbowy w Kazimierzy Wielkiej</t>
  </si>
  <si>
    <t>11 Listopada 33</t>
  </si>
  <si>
    <t>Jędrzejów</t>
  </si>
  <si>
    <t>28-300</t>
  </si>
  <si>
    <t>Urząd Skarbowy w Jędrzejowie</t>
  </si>
  <si>
    <t>12 Stycznia 17</t>
  </si>
  <si>
    <t>Busko-Zdrój</t>
  </si>
  <si>
    <t>28-100</t>
  </si>
  <si>
    <t>Urząd Skarbowy w Busku-Zdroju</t>
  </si>
  <si>
    <t>Wróbla 17</t>
  </si>
  <si>
    <t>Kielce</t>
  </si>
  <si>
    <t>25-661</t>
  </si>
  <si>
    <t xml:space="preserve">Pierwszy Urząd Skarbowy w Kielcach </t>
  </si>
  <si>
    <t>Częstochowska 20</t>
  </si>
  <si>
    <t>25-647</t>
  </si>
  <si>
    <t>Drugi Urząd Skarbowy w Kielcach</t>
  </si>
  <si>
    <t>Krasińskiego 11</t>
  </si>
  <si>
    <t>Żywiec</t>
  </si>
  <si>
    <t>34-300</t>
  </si>
  <si>
    <t>Urząd Skarbowy w Żywcu</t>
  </si>
  <si>
    <t>śląskie</t>
  </si>
  <si>
    <t>Wodzisławska 1</t>
  </si>
  <si>
    <t>Żory</t>
  </si>
  <si>
    <t>44-240</t>
  </si>
  <si>
    <t>Urząd Skarbowy w Żorach</t>
  </si>
  <si>
    <t>Leśna 8</t>
  </si>
  <si>
    <t>Zawiercie</t>
  </si>
  <si>
    <t>42-400</t>
  </si>
  <si>
    <t>Urząd Skarbowy w Zawierciu</t>
  </si>
  <si>
    <t>Bytomska 2</t>
  </si>
  <si>
    <t>Zabrze</t>
  </si>
  <si>
    <t>41-800</t>
  </si>
  <si>
    <t>Urząd Skarbowy w Zabrzu</t>
  </si>
  <si>
    <t>Bartosza Głowackiego 4</t>
  </si>
  <si>
    <t>Wodzisław Śląski</t>
  </si>
  <si>
    <t>44-300</t>
  </si>
  <si>
    <t>Urząd Skarbowy w Wodzisławiu Śląskim</t>
  </si>
  <si>
    <t>al. Niepodległości 60</t>
  </si>
  <si>
    <t>Tychy</t>
  </si>
  <si>
    <t>43-100</t>
  </si>
  <si>
    <t>Urząd Skarbowy w Tychach</t>
  </si>
  <si>
    <t>Opolska 23</t>
  </si>
  <si>
    <t>Tarnowskie Góry</t>
  </si>
  <si>
    <t>42-600</t>
  </si>
  <si>
    <t>Urząd Skarbowy w Tarnowskich Górach</t>
  </si>
  <si>
    <t>3 Maja 20</t>
  </si>
  <si>
    <t>Sosnowiec</t>
  </si>
  <si>
    <t>41-200</t>
  </si>
  <si>
    <t>Urząd Skarbowy w Sosnowcu</t>
  </si>
  <si>
    <t>Gen. Karola Świerczewskiego 84</t>
  </si>
  <si>
    <t>Siemianowice Śląskie</t>
  </si>
  <si>
    <t>41-100</t>
  </si>
  <si>
    <t>Urząd Skarbowy w Siemianowicach Śląskich</t>
  </si>
  <si>
    <t>Plac Armii Krajowej 3</t>
  </si>
  <si>
    <t>Rybnik</t>
  </si>
  <si>
    <t>44-200</t>
  </si>
  <si>
    <t>Urząd Skarbowy w Rybniku</t>
  </si>
  <si>
    <t>Kokotek 6</t>
  </si>
  <si>
    <t>Ruda Śląska</t>
  </si>
  <si>
    <t>41-700</t>
  </si>
  <si>
    <t>Urząd Skarbowy w Rudzie Śląskiej</t>
  </si>
  <si>
    <t>Stanisława Drzymały 32</t>
  </si>
  <si>
    <t>Racibórz</t>
  </si>
  <si>
    <t>47-400</t>
  </si>
  <si>
    <t>Urząd Skarbowy w Raciborzu</t>
  </si>
  <si>
    <t>3 Maja 4</t>
  </si>
  <si>
    <t>Pszczyna</t>
  </si>
  <si>
    <t>43-200</t>
  </si>
  <si>
    <t>Urząd Skarbowy w Pszczynie</t>
  </si>
  <si>
    <t>Bytomska 92</t>
  </si>
  <si>
    <t>Piekary Śląskie</t>
  </si>
  <si>
    <t>41-940</t>
  </si>
  <si>
    <t>Urząd Skarbowy w Piekarach Śląskich</t>
  </si>
  <si>
    <t>Kazimierza Pułaskiego 68</t>
  </si>
  <si>
    <t>Myszków</t>
  </si>
  <si>
    <t>42-300</t>
  </si>
  <si>
    <t>Urząd Skarbowy w Myszkowie</t>
  </si>
  <si>
    <t>Adama Mickiewicza 4</t>
  </si>
  <si>
    <t>Mysłowice</t>
  </si>
  <si>
    <t>41-400</t>
  </si>
  <si>
    <t>Urząd Skarbowy w Mysłowicach</t>
  </si>
  <si>
    <t>Maksymiliana Hubera 4</t>
  </si>
  <si>
    <t>Mikołów</t>
  </si>
  <si>
    <t>43-190</t>
  </si>
  <si>
    <t>Urząd Skarbowy w Mikołowie</t>
  </si>
  <si>
    <t>Ignacego Paderewskiego 7b</t>
  </si>
  <si>
    <t>Lubliniec</t>
  </si>
  <si>
    <t>42-700</t>
  </si>
  <si>
    <t>Urząd Skarbowy w Lublińcu</t>
  </si>
  <si>
    <t>Rynek im Jana Pawła II 13</t>
  </si>
  <si>
    <t>Kłobuck</t>
  </si>
  <si>
    <t>42-100</t>
  </si>
  <si>
    <t>Urząd Skarbowy w Kłobucku</t>
  </si>
  <si>
    <t>Grunwaldzka 274</t>
  </si>
  <si>
    <t>Jaworzno</t>
  </si>
  <si>
    <t>43-600</t>
  </si>
  <si>
    <t>Urząd Skarbowy w Jaworznie</t>
  </si>
  <si>
    <t>11 Listopada 13</t>
  </si>
  <si>
    <t>Jastrzębie-Zdrój</t>
  </si>
  <si>
    <t>44-335</t>
  </si>
  <si>
    <t>Urząd Skarbowy w Jastrzębiu-Zdroju</t>
  </si>
  <si>
    <t>Zygmunta Krasińskiego 33a</t>
  </si>
  <si>
    <t>Dąbrowa Górnicza</t>
  </si>
  <si>
    <t>41-300</t>
  </si>
  <si>
    <t>Urząd Skarbowy w Dąbrowie Górniczej</t>
  </si>
  <si>
    <t>Nad Białką 1a</t>
  </si>
  <si>
    <t>Czechowice-Dziedzice</t>
  </si>
  <si>
    <t>43-502</t>
  </si>
  <si>
    <t>Urząd Skarbowy w Czechowicach-Dziedzicach</t>
  </si>
  <si>
    <t>Ignacego Kraszewskiego 4</t>
  </si>
  <si>
    <t>Cieszyn</t>
  </si>
  <si>
    <t>43-400</t>
  </si>
  <si>
    <t>Urząd Skarbowy w Cieszynie</t>
  </si>
  <si>
    <t>Armii Krajowej 5</t>
  </si>
  <si>
    <t>Chorzów</t>
  </si>
  <si>
    <t>41-506</t>
  </si>
  <si>
    <t>Urząd Skarbowy w Chorzowie</t>
  </si>
  <si>
    <t>Wrocławska 92</t>
  </si>
  <si>
    <t>Bytom</t>
  </si>
  <si>
    <t>41-902</t>
  </si>
  <si>
    <t>Urząd Skarbowy w Bytomiu</t>
  </si>
  <si>
    <t>I Armii Wojska Polskiego 1</t>
  </si>
  <si>
    <t>Będzin</t>
  </si>
  <si>
    <t>42-500</t>
  </si>
  <si>
    <t>Urząd Skarbowy w Będzinie</t>
  </si>
  <si>
    <t>Żwirki i Wigury 17</t>
  </si>
  <si>
    <t>Katowice</t>
  </si>
  <si>
    <t>40-063</t>
  </si>
  <si>
    <t>Pierwszy Urząd Skarbowy w Katowicach</t>
  </si>
  <si>
    <t>Góry Chełmskiej 15</t>
  </si>
  <si>
    <t>Gliwice</t>
  </si>
  <si>
    <t>44-100</t>
  </si>
  <si>
    <t>Pierwszy Urząd Skarbowy w Gliwicach</t>
  </si>
  <si>
    <t>Filomatów 18/20</t>
  </si>
  <si>
    <t>Częstochowa</t>
  </si>
  <si>
    <t>42-200</t>
  </si>
  <si>
    <t>Pierwszy Urząd Skarbowy w Częstochowie</t>
  </si>
  <si>
    <t>Teodora Sixta 17</t>
  </si>
  <si>
    <t>Bielsko-Biała</t>
  </si>
  <si>
    <t>43-300</t>
  </si>
  <si>
    <t>Pierwszy Urząd Skarbowy w Bielsku-Białej</t>
  </si>
  <si>
    <t>Ignacego Paderewskiego 32b</t>
  </si>
  <si>
    <t>40-282</t>
  </si>
  <si>
    <t>Drugi Urząd Skarbowy w Katowicach</t>
  </si>
  <si>
    <t>Młodego Hutnika 2</t>
  </si>
  <si>
    <t>Drugi Urząd Skarbowy w Gliwicach</t>
  </si>
  <si>
    <t>Tkacka 3</t>
  </si>
  <si>
    <t>Drugi Urząd Skarbowy w Częstochowie</t>
  </si>
  <si>
    <t>Gen. Stanisława Maczka 73</t>
  </si>
  <si>
    <t>Drugi Urząd Skarbowy w Bielsku-Białej</t>
  </si>
  <si>
    <t>Jana III Sobieskiego 346</t>
  </si>
  <si>
    <t>Wejherowo</t>
  </si>
  <si>
    <t>84-200</t>
  </si>
  <si>
    <t>Urząd Skarbowy w Wejherowie</t>
  </si>
  <si>
    <t>pomorskie</t>
  </si>
  <si>
    <t>Gdańska 33</t>
  </si>
  <si>
    <t>Tczew</t>
  </si>
  <si>
    <t>83-100</t>
  </si>
  <si>
    <t>Urząd Skarbowy w Tczewie</t>
  </si>
  <si>
    <t>Lubichowska 4</t>
  </si>
  <si>
    <t>Starogard Gdański</t>
  </si>
  <si>
    <t>83-200</t>
  </si>
  <si>
    <t>Urząd Skarbowy w Starogardzie Gdańskim</t>
  </si>
  <si>
    <t>23 Marca 9/11</t>
  </si>
  <si>
    <t>Sopot</t>
  </si>
  <si>
    <t>81-808</t>
  </si>
  <si>
    <t>Urząd Skarbowy w Sopocie</t>
  </si>
  <si>
    <t>Szczecińska 59</t>
  </si>
  <si>
    <t>Słupsk</t>
  </si>
  <si>
    <t>76-200</t>
  </si>
  <si>
    <t>Urząd Skarbowy w Słupsku</t>
  </si>
  <si>
    <t>Kmdr. E. Szystowskiego 18</t>
  </si>
  <si>
    <t>Puck</t>
  </si>
  <si>
    <t>84-100</t>
  </si>
  <si>
    <t>Urząd Skarbowy w Pucku</t>
  </si>
  <si>
    <t>Ignacego Łukasiewicza 2</t>
  </si>
  <si>
    <t>Pruszcz Gdański</t>
  </si>
  <si>
    <t>83-000</t>
  </si>
  <si>
    <t>Urząd Skarbowy w Pruszczu Gdańskim</t>
  </si>
  <si>
    <t>Mikołaja Kopernika 10</t>
  </si>
  <si>
    <t>Malbork</t>
  </si>
  <si>
    <t>82-200</t>
  </si>
  <si>
    <t>Urząd Skarbowy w Malborku</t>
  </si>
  <si>
    <t>Słupska 23</t>
  </si>
  <si>
    <t>Lębork</t>
  </si>
  <si>
    <t>84-300</t>
  </si>
  <si>
    <t>Urząd Skarbowy w Lęborku</t>
  </si>
  <si>
    <t>3 Maja 6</t>
  </si>
  <si>
    <t>Kwidzyn</t>
  </si>
  <si>
    <t>82-500</t>
  </si>
  <si>
    <t>Urząd Skarbowy w Kwidzynie</t>
  </si>
  <si>
    <t>Staszica 6</t>
  </si>
  <si>
    <t>Kościerzyna</t>
  </si>
  <si>
    <t>83-400</t>
  </si>
  <si>
    <t>Urząd Skarbowy w Kościerzynie</t>
  </si>
  <si>
    <t>Kościerska 13</t>
  </si>
  <si>
    <t>Kartuzy</t>
  </si>
  <si>
    <t>83-300</t>
  </si>
  <si>
    <t>Urząd Skarbowy w Kartuzach</t>
  </si>
  <si>
    <t>Jerzego z Dąbrowy 5 E</t>
  </si>
  <si>
    <t>Człuchów</t>
  </si>
  <si>
    <t>77-300</t>
  </si>
  <si>
    <t>Urząd Skarbowy w Człuchowie</t>
  </si>
  <si>
    <t>Młyńska 22</t>
  </si>
  <si>
    <t>Chojnice</t>
  </si>
  <si>
    <t>89-600</t>
  </si>
  <si>
    <t>Urząd Skarbowy w Chojnicach</t>
  </si>
  <si>
    <t>Bytów</t>
  </si>
  <si>
    <t>77-100</t>
  </si>
  <si>
    <t>Urząd Skarbowy w Bytowie</t>
  </si>
  <si>
    <t>Żaglowa 2</t>
  </si>
  <si>
    <t>Gdańsk</t>
  </si>
  <si>
    <t>80-560</t>
  </si>
  <si>
    <t>Trzeci Urząd Skarbowy w Gdańsku</t>
  </si>
  <si>
    <t>Władysława IV 2/4</t>
  </si>
  <si>
    <t>Gdynia</t>
  </si>
  <si>
    <t>81-353</t>
  </si>
  <si>
    <t>Pierwszy Urząd Skarbowy w Gdyni</t>
  </si>
  <si>
    <t>Rzeźnicka 54/56</t>
  </si>
  <si>
    <t>80-822</t>
  </si>
  <si>
    <t>Pierwszy Urząd Skarbowy w Gdańsku</t>
  </si>
  <si>
    <t>Hutnicza 25</t>
  </si>
  <si>
    <t>81-061</t>
  </si>
  <si>
    <t>Drugi Urząd Skarbowy w Gdyni</t>
  </si>
  <si>
    <t>Kołobrzeska 43</t>
  </si>
  <si>
    <t>80-391</t>
  </si>
  <si>
    <t>Drugi Urząd Skarbowy w Gdańsku</t>
  </si>
  <si>
    <t>Jantarowa 16</t>
  </si>
  <si>
    <t>Zambrów</t>
  </si>
  <si>
    <t>18-300</t>
  </si>
  <si>
    <t>Urząd Skarbowy w Zambrowie</t>
  </si>
  <si>
    <t>podlaskie</t>
  </si>
  <si>
    <t>Ludowa 21</t>
  </si>
  <si>
    <t>Wysokie Mazowieckie</t>
  </si>
  <si>
    <t>18-200</t>
  </si>
  <si>
    <t>Urząd Skarbowy w Wysokiem Mazowieckiem</t>
  </si>
  <si>
    <t>1 Maja 2A</t>
  </si>
  <si>
    <t>Suwałki</t>
  </si>
  <si>
    <t xml:space="preserve">16-400 </t>
  </si>
  <si>
    <t>Urząd Skarbowy w Suwałkach</t>
  </si>
  <si>
    <t>Białostocka 47</t>
  </si>
  <si>
    <t>Sokółka</t>
  </si>
  <si>
    <t>16-100</t>
  </si>
  <si>
    <t>Urząd Skarbowy w Sokółce</t>
  </si>
  <si>
    <t>Pałacowa 18</t>
  </si>
  <si>
    <t>Siemiatycze</t>
  </si>
  <si>
    <t>17-300</t>
  </si>
  <si>
    <t>Urząd Skarbowy w Siemiatyczach</t>
  </si>
  <si>
    <t>Ełcka 41a</t>
  </si>
  <si>
    <t>Mońki</t>
  </si>
  <si>
    <t>19-100</t>
  </si>
  <si>
    <t>Urząd Skarbowy w Mońkach</t>
  </si>
  <si>
    <t>Polowa 47</t>
  </si>
  <si>
    <t>Łomża</t>
  </si>
  <si>
    <t>18-400</t>
  </si>
  <si>
    <t>Urząd Skarbowy w Łomży</t>
  </si>
  <si>
    <t>Wojska Polskiego 20</t>
  </si>
  <si>
    <t>Kolno</t>
  </si>
  <si>
    <t>18-500</t>
  </si>
  <si>
    <t>Urząd Skarbowy w Kolnie</t>
  </si>
  <si>
    <t>3 Maja 34</t>
  </si>
  <si>
    <t>Hajnówka</t>
  </si>
  <si>
    <t>17-200</t>
  </si>
  <si>
    <t>Urząd Skarbowy w Hajnówce</t>
  </si>
  <si>
    <t>Elewatorska 8</t>
  </si>
  <si>
    <t>Grajewo</t>
  </si>
  <si>
    <t>19-200</t>
  </si>
  <si>
    <t>Urząd Skarbowy w Grajewie</t>
  </si>
  <si>
    <t>Adama Mickiewicza 33</t>
  </si>
  <si>
    <t>Bielsk Podlaski</t>
  </si>
  <si>
    <t>17-100</t>
  </si>
  <si>
    <t>Urząd Skarbowy w Bielsku Podlaskim</t>
  </si>
  <si>
    <t>Żabia 7</t>
  </si>
  <si>
    <t>Augustów</t>
  </si>
  <si>
    <t>16-300</t>
  </si>
  <si>
    <t>Urząd Skarbowy w Augustowie</t>
  </si>
  <si>
    <t>Świętojańska 13</t>
  </si>
  <si>
    <t>Białystok</t>
  </si>
  <si>
    <t xml:space="preserve">15-219 </t>
  </si>
  <si>
    <t>Pierwszy Urząd Skarbowy w Białymstoku</t>
  </si>
  <si>
    <t>Plażowa 17</t>
  </si>
  <si>
    <t xml:space="preserve">15-502 </t>
  </si>
  <si>
    <t>Drugi Urząd Skarbowy w Białymstoku</t>
  </si>
  <si>
    <t>Mikołaja Kopernika 1</t>
  </si>
  <si>
    <t>Ustrzyki Dolne</t>
  </si>
  <si>
    <t>38-700</t>
  </si>
  <si>
    <t>Urząd Skarbowy w Ustrzykach Dolnych</t>
  </si>
  <si>
    <t>podkarpackie</t>
  </si>
  <si>
    <t>Stanisława Wyspiańskiego 12</t>
  </si>
  <si>
    <t>Tarnobrzeg</t>
  </si>
  <si>
    <t>39-400</t>
  </si>
  <si>
    <t>Urząd Skarbowy w Tarnobrzegu</t>
  </si>
  <si>
    <t>Daszyńskiego 6</t>
  </si>
  <si>
    <t>Strzyżów</t>
  </si>
  <si>
    <t>38-100</t>
  </si>
  <si>
    <t>Urząd Skarbowy w Strzyżowie</t>
  </si>
  <si>
    <t>Metalowców 6</t>
  </si>
  <si>
    <t>Stalowa Wola</t>
  </si>
  <si>
    <t>37-450</t>
  </si>
  <si>
    <t>Urząd Skarbowy w Stalowej Woli</t>
  </si>
  <si>
    <t>Henryka Sienkiewicza 1</t>
  </si>
  <si>
    <t>Sanok</t>
  </si>
  <si>
    <t>38-500</t>
  </si>
  <si>
    <t>Urząd Skarbowy w Sanoku</t>
  </si>
  <si>
    <t>Św. Barbary 12</t>
  </si>
  <si>
    <t>Ropczyce</t>
  </si>
  <si>
    <t>39-100</t>
  </si>
  <si>
    <t>Urząd Skarbowy w Ropczycach</t>
  </si>
  <si>
    <t>Tysiąclecia 1</t>
  </si>
  <si>
    <t>Przeworsk</t>
  </si>
  <si>
    <t>37-200</t>
  </si>
  <si>
    <t>Urząd Skarbowy w Przeworsku</t>
  </si>
  <si>
    <t>Lwowska 9A</t>
  </si>
  <si>
    <t>Przemyśl</t>
  </si>
  <si>
    <t>37-700</t>
  </si>
  <si>
    <t>Urząd Skarbowy w Przemyślu</t>
  </si>
  <si>
    <t>3 Maja 32 B</t>
  </si>
  <si>
    <t>Nisko</t>
  </si>
  <si>
    <t>37-400</t>
  </si>
  <si>
    <t>Urząd Skarbowy w Nisku</t>
  </si>
  <si>
    <t>Stefana Żeromskiego 13</t>
  </si>
  <si>
    <t>Mielec</t>
  </si>
  <si>
    <t>39-300</t>
  </si>
  <si>
    <t>Urząd Skarbowy w Mielcu</t>
  </si>
  <si>
    <t>Józefa Piłsudskiego 11</t>
  </si>
  <si>
    <t>Łańcut</t>
  </si>
  <si>
    <t>37-100</t>
  </si>
  <si>
    <t>Urząd Skarbowy w Łańcucie</t>
  </si>
  <si>
    <t>Jana III Sobieskiego 6</t>
  </si>
  <si>
    <t>Lubaczów</t>
  </si>
  <si>
    <t>37-600</t>
  </si>
  <si>
    <t>Urząd Skarbowy w Lubaczowie</t>
  </si>
  <si>
    <t>Plac Targowy 3</t>
  </si>
  <si>
    <t>Leżajsk</t>
  </si>
  <si>
    <t>37-300</t>
  </si>
  <si>
    <t>Urząd Skarbowy w Leżajsku</t>
  </si>
  <si>
    <t>Rynek 1</t>
  </si>
  <si>
    <t>Lesko</t>
  </si>
  <si>
    <t>38-600</t>
  </si>
  <si>
    <t>Urząd Skarbowy w Lesku</t>
  </si>
  <si>
    <t>Składowa 5</t>
  </si>
  <si>
    <t>Krosno</t>
  </si>
  <si>
    <t>38-400</t>
  </si>
  <si>
    <t>Urząd Skarbowy w Krośnie</t>
  </si>
  <si>
    <t>Tadeusza Kościuszki 20</t>
  </si>
  <si>
    <t>Kolbuszowa</t>
  </si>
  <si>
    <t>36-100</t>
  </si>
  <si>
    <t>Urząd Skarbowy w Kolbuszowej</t>
  </si>
  <si>
    <t>Stanisława Staszica 3</t>
  </si>
  <si>
    <t>Jasło</t>
  </si>
  <si>
    <t>38-200</t>
  </si>
  <si>
    <t>Urząd Skarbowy w Jaśle</t>
  </si>
  <si>
    <t>Przemysłowa 2a</t>
  </si>
  <si>
    <t>Jarosław</t>
  </si>
  <si>
    <t>37-500</t>
  </si>
  <si>
    <t>Urząd Skarbowy w Jarosławiu</t>
  </si>
  <si>
    <t>Kolejowa 21</t>
  </si>
  <si>
    <t>Dębica</t>
  </si>
  <si>
    <t>39-200</t>
  </si>
  <si>
    <t>Urząd Skarbowy w Dębicy</t>
  </si>
  <si>
    <t>Kazimierzowska 1</t>
  </si>
  <si>
    <t>Brzozów</t>
  </si>
  <si>
    <t>36-200</t>
  </si>
  <si>
    <t>Urząd Skarbowy w Brzozowie</t>
  </si>
  <si>
    <t>Podwisłocze 42</t>
  </si>
  <si>
    <t>Rzeszów</t>
  </si>
  <si>
    <t>35-309</t>
  </si>
  <si>
    <t>Pierwszy Urząd Skarbowy w Rzeszowie</t>
  </si>
  <si>
    <t>Lucjana Siemieńskiego 18</t>
  </si>
  <si>
    <t>35-234</t>
  </si>
  <si>
    <t>Drugi Urząd Skarbowy w Rzeszowie</t>
  </si>
  <si>
    <t>Opolska 13</t>
  </si>
  <si>
    <t>Strzelce Opolskie</t>
  </si>
  <si>
    <t>47-100</t>
  </si>
  <si>
    <t>Urząd Skarbowy w Strzelcach Opolskich</t>
  </si>
  <si>
    <t>opolskie</t>
  </si>
  <si>
    <t>Kopernika 1A</t>
  </si>
  <si>
    <t>Prudnik</t>
  </si>
  <si>
    <t>48-200</t>
  </si>
  <si>
    <t>Urząd Skarbowy w Prudniku</t>
  </si>
  <si>
    <t>Jana Pieloka 21</t>
  </si>
  <si>
    <t>Olesno</t>
  </si>
  <si>
    <t>46-300</t>
  </si>
  <si>
    <t>Urząd Skarbowy w Oleśnie</t>
  </si>
  <si>
    <t>Bolesława Krzywoustego 23</t>
  </si>
  <si>
    <t>Nysa</t>
  </si>
  <si>
    <t>48-300</t>
  </si>
  <si>
    <t xml:space="preserve">Urząd Skarbowy w Nysie </t>
  </si>
  <si>
    <t>Plac Wolności 1</t>
  </si>
  <si>
    <t>Namysłów</t>
  </si>
  <si>
    <t>46-100</t>
  </si>
  <si>
    <t>Urząd Skarbowy w Namysłowie</t>
  </si>
  <si>
    <t>Opolska 96 A</t>
  </si>
  <si>
    <t>Krapkowice</t>
  </si>
  <si>
    <t>47-300</t>
  </si>
  <si>
    <t>Urząd Skarbowy w Krapkowicach</t>
  </si>
  <si>
    <t>Sienkiewicza 22 A</t>
  </si>
  <si>
    <t>Kluczbork</t>
  </si>
  <si>
    <t>46-200</t>
  </si>
  <si>
    <t>Urząd Skarbowy w Kluczborku</t>
  </si>
  <si>
    <t>Piotra Skargi 19</t>
  </si>
  <si>
    <t>Kędzierzyn-Koźle</t>
  </si>
  <si>
    <t>47-224</t>
  </si>
  <si>
    <t>Urząd Skarbowy w Kędzierzynie-Koźlu</t>
  </si>
  <si>
    <t>Fabryczna 2</t>
  </si>
  <si>
    <t>Głubczyce</t>
  </si>
  <si>
    <t>48-100</t>
  </si>
  <si>
    <t>Urząd Skarbowy w Głubczycach</t>
  </si>
  <si>
    <t>Składowa 2</t>
  </si>
  <si>
    <t>Brzeg</t>
  </si>
  <si>
    <t>49-305</t>
  </si>
  <si>
    <t>Urząd Skarbowy w Brzegu</t>
  </si>
  <si>
    <t>Tadeusza Rejtana 3B</t>
  </si>
  <si>
    <t>Opole</t>
  </si>
  <si>
    <t>45-331</t>
  </si>
  <si>
    <t>Pierwszy Urząd Skarbowy w Opolu</t>
  </si>
  <si>
    <t>Cementowa 6</t>
  </si>
  <si>
    <t>45-358</t>
  </si>
  <si>
    <t>Drugi Urząd Skarbowy w Opolu</t>
  </si>
  <si>
    <t>Powstańców Śląskich 2D</t>
  </si>
  <si>
    <t>Warszawa</t>
  </si>
  <si>
    <t>01-381</t>
  </si>
  <si>
    <t>Urząd Skarbowy Warszawa - Wola</t>
  </si>
  <si>
    <t>mazowieckie</t>
  </si>
  <si>
    <t>Ludwika Mycielskiego 21</t>
  </si>
  <si>
    <t>04-379</t>
  </si>
  <si>
    <t>Urząd Skarbowy Warszawa - Wawer</t>
  </si>
  <si>
    <t>Wynalazek 3</t>
  </si>
  <si>
    <t>02-677</t>
  </si>
  <si>
    <t>Urząd Skarbowy Warszawa - Ursynów</t>
  </si>
  <si>
    <t>Dąbrowszczaków 14</t>
  </si>
  <si>
    <t>03-482</t>
  </si>
  <si>
    <t>Urząd Skarbowy Warszawa - Targówek</t>
  </si>
  <si>
    <t>Jagiellońska 15</t>
  </si>
  <si>
    <t>03-719</t>
  </si>
  <si>
    <t>Urząd Skarbowy Warszawa - Praga</t>
  </si>
  <si>
    <t>Postępu 16A</t>
  </si>
  <si>
    <t>02-676</t>
  </si>
  <si>
    <t>Urząd Skarbowy Warszawa - Mokotów</t>
  </si>
  <si>
    <t>Skalbmierska 5</t>
  </si>
  <si>
    <t>01-844</t>
  </si>
  <si>
    <t>Urząd Skarbowy Warszawa - Bielany</t>
  </si>
  <si>
    <t>Białobrzeska 53a</t>
  </si>
  <si>
    <t>02-325</t>
  </si>
  <si>
    <t>Urząd Skarbowy Warszawa - Bemowo</t>
  </si>
  <si>
    <t>1 Maja 49a</t>
  </si>
  <si>
    <t>Żyrardów</t>
  </si>
  <si>
    <t>96-300</t>
  </si>
  <si>
    <t>Urząd Skarbowy w Żyrardowie</t>
  </si>
  <si>
    <t>Plac Józefa Piłsudskiego 4</t>
  </si>
  <si>
    <t>Żuromin</t>
  </si>
  <si>
    <t>09-300</t>
  </si>
  <si>
    <t>Urząd Skarbowy w Żurominie</t>
  </si>
  <si>
    <t>Wojska Polskiego 39</t>
  </si>
  <si>
    <t>Zwoleń</t>
  </si>
  <si>
    <t>26-700</t>
  </si>
  <si>
    <t>Urząd Skarbowy w Zwoleniu</t>
  </si>
  <si>
    <t>Gen. Józefa Sowińskiego 82</t>
  </si>
  <si>
    <t>Wyszków</t>
  </si>
  <si>
    <t> 07-200</t>
  </si>
  <si>
    <t>Urząd Skarbowy w Wyszkowie</t>
  </si>
  <si>
    <t>Przejazd 2</t>
  </si>
  <si>
    <t>Wołomin</t>
  </si>
  <si>
    <t>05-200</t>
  </si>
  <si>
    <t xml:space="preserve">Urząd Skarbowy w Wołominie </t>
  </si>
  <si>
    <t>Kościelna 4</t>
  </si>
  <si>
    <t>Węgrów</t>
  </si>
  <si>
    <t>07-100</t>
  </si>
  <si>
    <t>Urząd Skarbowy w Węgrowie</t>
  </si>
  <si>
    <t>Widok 6</t>
  </si>
  <si>
    <t>Szydłowiec</t>
  </si>
  <si>
    <t>26-500</t>
  </si>
  <si>
    <t>Urząd Skarbowy w Szydłowcu</t>
  </si>
  <si>
    <t>Węgrowska 5</t>
  </si>
  <si>
    <t>Sokołów Podlaski</t>
  </si>
  <si>
    <t>08-300</t>
  </si>
  <si>
    <t>Urząd Skarbowy w Sokołowie Podlaskim</t>
  </si>
  <si>
    <t>Władysława Grabskiego 4</t>
  </si>
  <si>
    <t>Sochaczew</t>
  </si>
  <si>
    <t>96-500</t>
  </si>
  <si>
    <t>Urząd Skarbowy w Sochaczewie</t>
  </si>
  <si>
    <t>Piastowska 48</t>
  </si>
  <si>
    <t>Sierpc</t>
  </si>
  <si>
    <t>09-200</t>
  </si>
  <si>
    <t>Urząd Skarbowy w Sierpcu</t>
  </si>
  <si>
    <t>Józefa Piłsudskiego 68</t>
  </si>
  <si>
    <t>Siedlce</t>
  </si>
  <si>
    <t>08-110</t>
  </si>
  <si>
    <t>Urząd Skarbowy w Siedlcach</t>
  </si>
  <si>
    <t>Żwirki i Wigury 7</t>
  </si>
  <si>
    <t>Pułtusk</t>
  </si>
  <si>
    <t>06-100</t>
  </si>
  <si>
    <t>Urząd Skarbowy w Pułtusku</t>
  </si>
  <si>
    <t>Szkolna 7</t>
  </si>
  <si>
    <t>Przysucha</t>
  </si>
  <si>
    <t>26-400</t>
  </si>
  <si>
    <t>Urząd Skarbowy w Przysusze</t>
  </si>
  <si>
    <t>Świerkowa 3</t>
  </si>
  <si>
    <t>Przasnysz</t>
  </si>
  <si>
    <t>06-300</t>
  </si>
  <si>
    <t>Urząd Skarbowy w Przasnyszu</t>
  </si>
  <si>
    <t>Stanisława Staszica 1</t>
  </si>
  <si>
    <t>Pruszków</t>
  </si>
  <si>
    <t>05-800</t>
  </si>
  <si>
    <t>Urząd Skarbowy w Pruszkowie</t>
  </si>
  <si>
    <t>Spółdzielcza 2</t>
  </si>
  <si>
    <t>Płońsk</t>
  </si>
  <si>
    <t>09-100</t>
  </si>
  <si>
    <t>Urząd Skarbowy w Płońsku</t>
  </si>
  <si>
    <t>1 Maja 10</t>
  </si>
  <si>
    <t>Płock</t>
  </si>
  <si>
    <t>09-402</t>
  </si>
  <si>
    <t>Urząd Skarbowy w Płocku</t>
  </si>
  <si>
    <t>Energetyczna 5</t>
  </si>
  <si>
    <t>Piaseczno</t>
  </si>
  <si>
    <t>05-500</t>
  </si>
  <si>
    <t>Urząd Skarbowy w Piasecznie</t>
  </si>
  <si>
    <t>Jana Matejki 4</t>
  </si>
  <si>
    <t>Otwock</t>
  </si>
  <si>
    <t>05-400</t>
  </si>
  <si>
    <t>Urząd Skarbowy w Otwocku</t>
  </si>
  <si>
    <t>Stanisława Duboisa 1</t>
  </si>
  <si>
    <t>Ostrów Mazowiecka</t>
  </si>
  <si>
    <t>07-300</t>
  </si>
  <si>
    <t>Urząd Skarbowy w Ostrowi Mazowieckiej</t>
  </si>
  <si>
    <t>Przechodnia 6</t>
  </si>
  <si>
    <t>Ostrołęka</t>
  </si>
  <si>
    <t>07-400</t>
  </si>
  <si>
    <t>Urząd Skarbowy w Ostrołęce</t>
  </si>
  <si>
    <t>Legionów 7</t>
  </si>
  <si>
    <t>Nowy Dwór Mazowiecki</t>
  </si>
  <si>
    <t>05-100</t>
  </si>
  <si>
    <t>Urząd Skarbowy w Nowym Dworze Mazowieckim</t>
  </si>
  <si>
    <t>Gabriela Narutowicza 19/7</t>
  </si>
  <si>
    <t>Mława</t>
  </si>
  <si>
    <t>06-500</t>
  </si>
  <si>
    <t>Urząd Skarbowy w Mławie</t>
  </si>
  <si>
    <t>Szczecińska 2</t>
  </si>
  <si>
    <t>Mińsk Mazowiecki</t>
  </si>
  <si>
    <t>05-300</t>
  </si>
  <si>
    <t>Urząd Skarbowy w Mińsku Mazowieckim</t>
  </si>
  <si>
    <t>Kopernika 6C</t>
  </si>
  <si>
    <t>Maków Mazowiecki</t>
  </si>
  <si>
    <t>06-200</t>
  </si>
  <si>
    <t>Urząd Skarbowy w Makowie Mazowieckim</t>
  </si>
  <si>
    <t>11 Listopada 1</t>
  </si>
  <si>
    <t>Łosice</t>
  </si>
  <si>
    <t>08-200</t>
  </si>
  <si>
    <t>Urząd Skarbowy w Łosicach</t>
  </si>
  <si>
    <t>Solecka 88</t>
  </si>
  <si>
    <t>Lipsko</t>
  </si>
  <si>
    <t>27-300</t>
  </si>
  <si>
    <t>Urząd Skarbowy w Lipsku</t>
  </si>
  <si>
    <t>Józefa Piłsudskiego 43c</t>
  </si>
  <si>
    <t>Legionowo</t>
  </si>
  <si>
    <t>05-120</t>
  </si>
  <si>
    <t>Urząd Skarbowy w Legionowie</t>
  </si>
  <si>
    <t>Parkowa 5</t>
  </si>
  <si>
    <t>Kozienice</t>
  </si>
  <si>
    <t>26-900</t>
  </si>
  <si>
    <t>Urząd Skarbowy w Kozienicach</t>
  </si>
  <si>
    <t>Ks. Piotra Skargi 35</t>
  </si>
  <si>
    <t>Grójec</t>
  </si>
  <si>
    <t>05-600</t>
  </si>
  <si>
    <t>Urząd Skarbowy w Grójcu</t>
  </si>
  <si>
    <t>Daleka 11</t>
  </si>
  <si>
    <t>Grodzisk Mazowiecki</t>
  </si>
  <si>
    <t>05-825</t>
  </si>
  <si>
    <t>Urząd Skarbowy w Grodzisku Mazowieckim</t>
  </si>
  <si>
    <t>Płocka 10</t>
  </si>
  <si>
    <t>Gostynin</t>
  </si>
  <si>
    <t>09-500</t>
  </si>
  <si>
    <t>Urząd Skarbowy w Gostyninie</t>
  </si>
  <si>
    <t>Senatorska 30</t>
  </si>
  <si>
    <t>Garwolin</t>
  </si>
  <si>
    <t>08-400</t>
  </si>
  <si>
    <t>Urząd Skarbowy w Garwolinie</t>
  </si>
  <si>
    <t>Warszawska 58</t>
  </si>
  <si>
    <t>Ciechanów</t>
  </si>
  <si>
    <t>06-400</t>
  </si>
  <si>
    <t>Urząd Skarbowy w Ciechanowie</t>
  </si>
  <si>
    <t>Władysława Reymonta 46</t>
  </si>
  <si>
    <t>Białobrzegi</t>
  </si>
  <si>
    <t>26-800</t>
  </si>
  <si>
    <t>Urząd Skarbowy w Białobrzegach</t>
  </si>
  <si>
    <t>Williama Lindleya 14</t>
  </si>
  <si>
    <t>02-013</t>
  </si>
  <si>
    <t>Trzeci Urząd Skarbowy Warszawa - Śródmieście</t>
  </si>
  <si>
    <t>Pierwszy Urząd Skarbowy Warszawa - Śródmieście</t>
  </si>
  <si>
    <t>Stanisława Zbrowskiego 106</t>
  </si>
  <si>
    <t>Radom</t>
  </si>
  <si>
    <t>26-615</t>
  </si>
  <si>
    <t>Pierwszy Urząd Skarbowy w Radomiu</t>
  </si>
  <si>
    <t>Drugi Urząd Skarbowy Warszawa - Śródmieście</t>
  </si>
  <si>
    <t>Toruńska 3</t>
  </si>
  <si>
    <t>26-600</t>
  </si>
  <si>
    <t>Drugi Urząd Skarbowy w Radomiu</t>
  </si>
  <si>
    <t>Szymony 14</t>
  </si>
  <si>
    <t>Zakopane</t>
  </si>
  <si>
    <t>34-500</t>
  </si>
  <si>
    <t>Urząd Skarbowy w Zakopanem</t>
  </si>
  <si>
    <t>małopolskie</t>
  </si>
  <si>
    <t>Zamkowa 2</t>
  </si>
  <si>
    <t>Wieliczka</t>
  </si>
  <si>
    <t>32-020</t>
  </si>
  <si>
    <t>Urząd Skarbowy w Wieliczce</t>
  </si>
  <si>
    <t>Legionów 22</t>
  </si>
  <si>
    <t>Wadowice</t>
  </si>
  <si>
    <t>34-100</t>
  </si>
  <si>
    <t>Urząd Skarbowy w Wadowicach</t>
  </si>
  <si>
    <t>Adama Mickiewicza 36</t>
  </si>
  <si>
    <t>Sucha Beskidzka</t>
  </si>
  <si>
    <t>34-200</t>
  </si>
  <si>
    <t>Urząd Skarbowy w Suchej Beskidzkiej</t>
  </si>
  <si>
    <t>Mikołaja Reja 1</t>
  </si>
  <si>
    <t>Proszowice</t>
  </si>
  <si>
    <t>32-100</t>
  </si>
  <si>
    <t>Urząd Skarbowy w Proszowicach</t>
  </si>
  <si>
    <t>Plebańska 2</t>
  </si>
  <si>
    <t>Oświęcim</t>
  </si>
  <si>
    <t>32-600</t>
  </si>
  <si>
    <t>Urząd Skarbowy w Oświęcimiu</t>
  </si>
  <si>
    <t>Budowlanych 2</t>
  </si>
  <si>
    <t>Olkusz</t>
  </si>
  <si>
    <t>32-300</t>
  </si>
  <si>
    <t>Urząd Skarbowy w Olkuszu</t>
  </si>
  <si>
    <t>Parkowa 13</t>
  </si>
  <si>
    <t>Nowy Targ</t>
  </si>
  <si>
    <t>34-400</t>
  </si>
  <si>
    <t>Urząd Skarbowy w Nowym Targu</t>
  </si>
  <si>
    <t xml:space="preserve">Władysława Barbackiego 10 </t>
  </si>
  <si>
    <t>Nowy Sącz</t>
  </si>
  <si>
    <t xml:space="preserve">33-300 </t>
  </si>
  <si>
    <t>Urząd Skarbowy w Nowym Sączu</t>
  </si>
  <si>
    <t>Hipolita Cegielskiego 2</t>
  </si>
  <si>
    <t>Myślenice</t>
  </si>
  <si>
    <t>32-400</t>
  </si>
  <si>
    <t>Urząd Skarbowy w Myślenicach</t>
  </si>
  <si>
    <t>Stanisławy Daneckiej 1</t>
  </si>
  <si>
    <t>Miechów</t>
  </si>
  <si>
    <t>32-200</t>
  </si>
  <si>
    <t>Urząd Skarbowy w Miechowie</t>
  </si>
  <si>
    <t>Matki Boskiej Bolesnej 9</t>
  </si>
  <si>
    <t>Limanowa</t>
  </si>
  <si>
    <t>34-600</t>
  </si>
  <si>
    <t>Urząd Skarbowy w Limanowej</t>
  </si>
  <si>
    <t>Bardiowska 9</t>
  </si>
  <si>
    <t>Gorlice</t>
  </si>
  <si>
    <t>38-300</t>
  </si>
  <si>
    <t>Urząd Skarbowy w Gorlicach</t>
  </si>
  <si>
    <t>Berka Joselewicza 5</t>
  </si>
  <si>
    <t>Dąbrowa Tarnowska</t>
  </si>
  <si>
    <t>33-200</t>
  </si>
  <si>
    <t>Urząd Skarbowy w Dąbrowie Tarnowskiej</t>
  </si>
  <si>
    <t>Garncarska 9</t>
  </si>
  <si>
    <t>Chrzanów</t>
  </si>
  <si>
    <t>32-500</t>
  </si>
  <si>
    <t>Urząd Skarbowy w Chrzanowie</t>
  </si>
  <si>
    <t>Królowej Jadwigi 16</t>
  </si>
  <si>
    <t>Brzesko</t>
  </si>
  <si>
    <t>32-800</t>
  </si>
  <si>
    <t>Urząd Skarbowy w Brzesku</t>
  </si>
  <si>
    <t>Gołębia 3</t>
  </si>
  <si>
    <t>Bochnia</t>
  </si>
  <si>
    <t>32-700</t>
  </si>
  <si>
    <t>Urząd Skarbowy w Bochni</t>
  </si>
  <si>
    <t>Krowoderskich Zuchów 2</t>
  </si>
  <si>
    <t>Kraków</t>
  </si>
  <si>
    <t>31-272</t>
  </si>
  <si>
    <t>Urząd Skarbowy Kraków - Śródmieście</t>
  </si>
  <si>
    <t>Grodzka 65</t>
  </si>
  <si>
    <t>31-001</t>
  </si>
  <si>
    <t>Urząd Skarbowy Kraków - Stare Miasto</t>
  </si>
  <si>
    <t>Urząd Skarbowy Kraków - Prądnik</t>
  </si>
  <si>
    <t>Wadowicka 10</t>
  </si>
  <si>
    <t>30-415</t>
  </si>
  <si>
    <t>Urząd Skarbowy Kraków - Podgórze</t>
  </si>
  <si>
    <t>Bohaterów Września 80</t>
  </si>
  <si>
    <t>31-621</t>
  </si>
  <si>
    <t>Urząd Skarbowy Kraków - Nowa Huta</t>
  </si>
  <si>
    <t>Urząd Skarbowy Kraków - Krowodrza</t>
  </si>
  <si>
    <t>Lwowska 72-96a</t>
  </si>
  <si>
    <t>Tarnów</t>
  </si>
  <si>
    <t>33-100</t>
  </si>
  <si>
    <t>Pierwszy Urząd Skarbowy w Tarnowie</t>
  </si>
  <si>
    <t>Rzemieślnicza 20</t>
  </si>
  <si>
    <t>30-363</t>
  </si>
  <si>
    <t>Pierwszy Urząd Skarbowy Kraków</t>
  </si>
  <si>
    <t>Solidarności 5-9B</t>
  </si>
  <si>
    <t xml:space="preserve">Drugi Urząd Skarbowy w Tarnowie </t>
  </si>
  <si>
    <t>Drugi Urząd Skarbowy Kraków</t>
  </si>
  <si>
    <t>ks. Jerzego Popiełuszki 8</t>
  </si>
  <si>
    <t>Zgierz</t>
  </si>
  <si>
    <t xml:space="preserve">95-100 </t>
  </si>
  <si>
    <t>Urząd Skarbowy w Zgierzu</t>
  </si>
  <si>
    <t>łódzkie</t>
  </si>
  <si>
    <t>Zielona 15</t>
  </si>
  <si>
    <t>Zduńska Wola</t>
  </si>
  <si>
    <t>98-220</t>
  </si>
  <si>
    <t>Urząd Skarbowy w Zduńskiej Woli</t>
  </si>
  <si>
    <t>Rynek 12/13</t>
  </si>
  <si>
    <t>Wieruszów</t>
  </si>
  <si>
    <t>98-400</t>
  </si>
  <si>
    <t>Urząd Skarbowy w Wieruszowie</t>
  </si>
  <si>
    <t>Krakowskie Przedmieście 34</t>
  </si>
  <si>
    <t>Wieluń</t>
  </si>
  <si>
    <t xml:space="preserve">98-300 </t>
  </si>
  <si>
    <t>Urząd Skarbowy w Wieluniu</t>
  </si>
  <si>
    <t>Józefa Montwiłła Mireckiego 37</t>
  </si>
  <si>
    <t>Tomaszów Mazowiecki</t>
  </si>
  <si>
    <t>97-200</t>
  </si>
  <si>
    <t>Urząd Skarbowy w Tomaszowie Mazowieckim</t>
  </si>
  <si>
    <t>Czerwona 22</t>
  </si>
  <si>
    <t>Skierniewice</t>
  </si>
  <si>
    <t>96-100</t>
  </si>
  <si>
    <t>Urząd Skarbowy w Skierniewicach</t>
  </si>
  <si>
    <t>Spółdzielcza 3</t>
  </si>
  <si>
    <t>Sieradz</t>
  </si>
  <si>
    <t>98-200</t>
  </si>
  <si>
    <t>Urząd Skarbowy w Sieradzu</t>
  </si>
  <si>
    <t>Juliusza Słowackiego 4</t>
  </si>
  <si>
    <t>Rawa Mazowiecka</t>
  </si>
  <si>
    <t>96-200</t>
  </si>
  <si>
    <t>Urząd Skarbowy w Rawie Mazowieckiej</t>
  </si>
  <si>
    <t>Mickiewicza 4</t>
  </si>
  <si>
    <t>Radomsko</t>
  </si>
  <si>
    <t>97-500</t>
  </si>
  <si>
    <t>Urząd Skarbowy w Radomsku</t>
  </si>
  <si>
    <t>Narutowicza 12</t>
  </si>
  <si>
    <t>Poddębice</t>
  </si>
  <si>
    <t>99-200</t>
  </si>
  <si>
    <t>Urząd Skarbowy w Poddębicach</t>
  </si>
  <si>
    <t>Wronia 65</t>
  </si>
  <si>
    <t>Piotrków Trybunalski</t>
  </si>
  <si>
    <t>97-300</t>
  </si>
  <si>
    <t>Urząd Skarbowy w Piotrkowie Trybunalskim</t>
  </si>
  <si>
    <t>1 Maja 9</t>
  </si>
  <si>
    <t>Pajęczno</t>
  </si>
  <si>
    <t>98-330</t>
  </si>
  <si>
    <t>Urząd Skarbowy w Pajęcznie</t>
  </si>
  <si>
    <t>Zamkowa 26</t>
  </si>
  <si>
    <t>Pabianice</t>
  </si>
  <si>
    <t>95-200</t>
  </si>
  <si>
    <t>Urząd Skarbowy w Pabianicach</t>
  </si>
  <si>
    <t>Piotrkowska 14</t>
  </si>
  <si>
    <t>Opoczno</t>
  </si>
  <si>
    <t>26-300</t>
  </si>
  <si>
    <t>Urząd Skarbowy w Opocznie</t>
  </si>
  <si>
    <t>Józefa Chełmońskiego 2</t>
  </si>
  <si>
    <t>Łowicz</t>
  </si>
  <si>
    <t>99-400</t>
  </si>
  <si>
    <t>Urząd Skarbowy w Łowiczu</t>
  </si>
  <si>
    <t>al. Jana Pawła II 17</t>
  </si>
  <si>
    <t>Łęczyca</t>
  </si>
  <si>
    <t>99-100</t>
  </si>
  <si>
    <t>Urząd Skarbowy w Łęczycy</t>
  </si>
  <si>
    <t>9 Maja 31</t>
  </si>
  <si>
    <t>Łask</t>
  </si>
  <si>
    <t>98-100</t>
  </si>
  <si>
    <t>Urząd Skarbowy w Łasku</t>
  </si>
  <si>
    <t>Dr. Antoniego Troczewskiego 12</t>
  </si>
  <si>
    <t>Kutno</t>
  </si>
  <si>
    <t>99-300</t>
  </si>
  <si>
    <t>Urząd Skarbowy w Kutnie</t>
  </si>
  <si>
    <t>Ludwika Norblina 2</t>
  </si>
  <si>
    <t>Głowno</t>
  </si>
  <si>
    <t>95-015</t>
  </si>
  <si>
    <t>Urząd Skarbowy w Głownie</t>
  </si>
  <si>
    <t>Sienkiewicza 16</t>
  </si>
  <si>
    <t>Brzeziny</t>
  </si>
  <si>
    <t>95-060</t>
  </si>
  <si>
    <t>Urząd Skarbowy w Brzezinach</t>
  </si>
  <si>
    <t>Józefa Piłsudskiego 18</t>
  </si>
  <si>
    <t>Bełchatów</t>
  </si>
  <si>
    <t>97-400</t>
  </si>
  <si>
    <t>Urząd Skarbowy w Bełchatowie</t>
  </si>
  <si>
    <t>Papiernicza 7</t>
  </si>
  <si>
    <t>Łódź</t>
  </si>
  <si>
    <t>92-312</t>
  </si>
  <si>
    <t>Urząd Skarbowy Łódź - Widzew</t>
  </si>
  <si>
    <t>Dowborczyków 9/11</t>
  </si>
  <si>
    <t>90-019</t>
  </si>
  <si>
    <t>Urząd Skarbowy Łódź - Śródmieście</t>
  </si>
  <si>
    <t>6 Sierpnia 84/86</t>
  </si>
  <si>
    <t xml:space="preserve">90-646 </t>
  </si>
  <si>
    <t>Urząd Skarbowy Łódź - Polesie</t>
  </si>
  <si>
    <t>Gen. Walerego Wróblewskiego 10</t>
  </si>
  <si>
    <t>93-578</t>
  </si>
  <si>
    <t>Pierwszy Urząd Skarbowy Łódź - Górna</t>
  </si>
  <si>
    <t>Zachodnia 47</t>
  </si>
  <si>
    <t>91-066</t>
  </si>
  <si>
    <t>Pierwszy Urząd Skarbowy Łódź - Bałuty</t>
  </si>
  <si>
    <t>Gen. Walerego Wróblewskiego 10a</t>
  </si>
  <si>
    <t>Drugi Urząd Skarbowy Łódź - Górna</t>
  </si>
  <si>
    <t>Św. Teresy od Dzieciątka Jezus 105</t>
  </si>
  <si>
    <t>91-222</t>
  </si>
  <si>
    <t>Drugi Urząd Skarbowy Łódź - Bałuty</t>
  </si>
  <si>
    <t>Zielony Rynek 7</t>
  </si>
  <si>
    <t>Wschowa</t>
  </si>
  <si>
    <t>67-400</t>
  </si>
  <si>
    <t>Urząd Skarbowy we Wschowie</t>
  </si>
  <si>
    <t>lubuskie</t>
  </si>
  <si>
    <t>Osadników Wojskowych 3-4</t>
  </si>
  <si>
    <t>Żary</t>
  </si>
  <si>
    <t>68-200</t>
  </si>
  <si>
    <t>Urząd Skarbowy w Żarach</t>
  </si>
  <si>
    <t>X- Lecia 26</t>
  </si>
  <si>
    <t>Żagań</t>
  </si>
  <si>
    <t>68-100</t>
  </si>
  <si>
    <t>Urząd Skarbowy w Żaganiu</t>
  </si>
  <si>
    <t>Świebodzin</t>
  </si>
  <si>
    <t>66-200</t>
  </si>
  <si>
    <t>Urząd Skarbowy w Świebodzinie</t>
  </si>
  <si>
    <t>Daszyńskiego 47</t>
  </si>
  <si>
    <t>Sulęcin</t>
  </si>
  <si>
    <t>69-200</t>
  </si>
  <si>
    <t>Urząd Skarbowy w Sulęcinie</t>
  </si>
  <si>
    <t>Wojska Polskiego 155</t>
  </si>
  <si>
    <t>Słubice</t>
  </si>
  <si>
    <t>69-100</t>
  </si>
  <si>
    <t>Urząd Skarbowy w Słubicach</t>
  </si>
  <si>
    <t>Nowa Sól</t>
  </si>
  <si>
    <t>67-100</t>
  </si>
  <si>
    <t>Urząd Skarbowy w Nowej Soli</t>
  </si>
  <si>
    <t>Rynek 3</t>
  </si>
  <si>
    <t>Międzyrzecz</t>
  </si>
  <si>
    <t>66-300</t>
  </si>
  <si>
    <t>Urząd Skarbowy w Międzyrzeczu</t>
  </si>
  <si>
    <t>Obrońców Stalingradu 3</t>
  </si>
  <si>
    <t>Krosno Odrzańskie</t>
  </si>
  <si>
    <t>66-600</t>
  </si>
  <si>
    <t>Urząd Skarbowy w Krośnie Odrz.</t>
  </si>
  <si>
    <t>Jagiellończyka 10</t>
  </si>
  <si>
    <t>Gorzów Wlkp.</t>
  </si>
  <si>
    <t>66-400</t>
  </si>
  <si>
    <t>Urząd Skarbowy w Gorzowie Wlkp.</t>
  </si>
  <si>
    <t>Pierwszej Brygady 21</t>
  </si>
  <si>
    <t>Drezdenko</t>
  </si>
  <si>
    <t>66-530</t>
  </si>
  <si>
    <t>Urząd Skarbowy w Drezdenku</t>
  </si>
  <si>
    <t>Dr. Pieniężnego 24</t>
  </si>
  <si>
    <t>Zielona Góra</t>
  </si>
  <si>
    <t>65-054</t>
  </si>
  <si>
    <t>Pierwszy Urząd Skarbowy w Zielonej Górze</t>
  </si>
  <si>
    <t>Drugi Urząd Skarbowy w Zielonej Górze</t>
  </si>
  <si>
    <t>Rynek 9</t>
  </si>
  <si>
    <t>Włodawa</t>
  </si>
  <si>
    <t>22-200</t>
  </si>
  <si>
    <t>Urząd Skarbowy we Włodawie</t>
  </si>
  <si>
    <t>lubelskie</t>
  </si>
  <si>
    <t>Jana Kilińskiego 82</t>
  </si>
  <si>
    <t>Zamość</t>
  </si>
  <si>
    <t>22-400</t>
  </si>
  <si>
    <t>Urząd Skarbowy w Zamościu</t>
  </si>
  <si>
    <t>Rolnicza 17</t>
  </si>
  <si>
    <t>Tomaszów Lubelski</t>
  </si>
  <si>
    <t>22-600</t>
  </si>
  <si>
    <t>Urząd Skarbowy w Tomaszowie Lubelskim</t>
  </si>
  <si>
    <t>Leona Wyczółkowskiego 10a</t>
  </si>
  <si>
    <t>Ryki</t>
  </si>
  <si>
    <t>08-500</t>
  </si>
  <si>
    <t>Urząd Skarbowy w Rykach</t>
  </si>
  <si>
    <t>Lubelska 1</t>
  </si>
  <si>
    <t>Radzyń Podlaski</t>
  </si>
  <si>
    <t>21-300</t>
  </si>
  <si>
    <t>Urząd Skarbowy w Radzyniu Podlaskim</t>
  </si>
  <si>
    <t>Puławy</t>
  </si>
  <si>
    <t>24-100</t>
  </si>
  <si>
    <t>Urząd Skarbowy w Puławach</t>
  </si>
  <si>
    <t>Żabia 2a</t>
  </si>
  <si>
    <t>Parczew</t>
  </si>
  <si>
    <t>21-200</t>
  </si>
  <si>
    <t>Urząd Skarbowy w Parczewie</t>
  </si>
  <si>
    <t>Józefa Piłsudskiego 12</t>
  </si>
  <si>
    <t>Opole Lubelskie</t>
  </si>
  <si>
    <t>24-300</t>
  </si>
  <si>
    <t>Urząd Skarbowy w Opolu Lubelskim</t>
  </si>
  <si>
    <t>Międzyrzecka 72a</t>
  </si>
  <si>
    <t>Łuków</t>
  </si>
  <si>
    <t>21-400</t>
  </si>
  <si>
    <t>Urząd Skarbowy w Łukowie</t>
  </si>
  <si>
    <t>Jana Pawła II 95</t>
  </si>
  <si>
    <t>Łęczna</t>
  </si>
  <si>
    <t>21-010</t>
  </si>
  <si>
    <t>Urząd Skarbowy w Łęcznej</t>
  </si>
  <si>
    <t>Legionów 55</t>
  </si>
  <si>
    <t>Lubartów</t>
  </si>
  <si>
    <t>21-100</t>
  </si>
  <si>
    <t>Urząd Skarbowy w Lubartowie</t>
  </si>
  <si>
    <t>Tadeusza Kościuszki 5</t>
  </si>
  <si>
    <t>Kraśnik</t>
  </si>
  <si>
    <t>23-200</t>
  </si>
  <si>
    <t>Urząd Skarbowy w Kraśniku</t>
  </si>
  <si>
    <t>Rzeczna 5</t>
  </si>
  <si>
    <t>Krasnystaw</t>
  </si>
  <si>
    <t>22-300</t>
  </si>
  <si>
    <t>Urząd Skarbowy w Krasnymstawie</t>
  </si>
  <si>
    <t>Wojska Polskiego 32</t>
  </si>
  <si>
    <t>Janów Lubelski</t>
  </si>
  <si>
    <t>23-300</t>
  </si>
  <si>
    <t>Urząd Skarbowy w Janowie Lubelskim</t>
  </si>
  <si>
    <t>27 Wołyńskiej Dywizji Piechoty AK 11</t>
  </si>
  <si>
    <t>Hrubieszów</t>
  </si>
  <si>
    <t>22-500</t>
  </si>
  <si>
    <t>Urząd Skarbowy w Hrubieszowie</t>
  </si>
  <si>
    <t>Obłońska 20a</t>
  </si>
  <si>
    <t>Chełm</t>
  </si>
  <si>
    <t>22-100</t>
  </si>
  <si>
    <t>Urząd Skarbowy w Chełmie</t>
  </si>
  <si>
    <t>Tadeusza Kościuszki 78</t>
  </si>
  <si>
    <t>Biłgoraj</t>
  </si>
  <si>
    <t>23-400</t>
  </si>
  <si>
    <t>Urząd Skarbowy w Biłgoraju</t>
  </si>
  <si>
    <t>Prosta 19</t>
  </si>
  <si>
    <t>Biała Podlaska</t>
  </si>
  <si>
    <t>21-500</t>
  </si>
  <si>
    <t>Urząd Skarbowy w Białej Podlaskiej</t>
  </si>
  <si>
    <t>Prezydenta Gabriela Narutowicza 56</t>
  </si>
  <si>
    <t>Lublin</t>
  </si>
  <si>
    <t>20-016</t>
  </si>
  <si>
    <t>Trzeci Urząd Skarbowy w Lublinie</t>
  </si>
  <si>
    <t>Sądowa 5</t>
  </si>
  <si>
    <t>20-027</t>
  </si>
  <si>
    <t>Pierwszy Urząd Skarbowy w Lublinie</t>
  </si>
  <si>
    <t>Tadeusza Szeligowskiego 24</t>
  </si>
  <si>
    <t>20-883</t>
  </si>
  <si>
    <t>Drugi Urząd Skarbowy w Lublinie</t>
  </si>
  <si>
    <t>Stefana Okrzei 72B</t>
  </si>
  <si>
    <t>87-800</t>
  </si>
  <si>
    <t>Urząd Skarbowy we Włocławku</t>
  </si>
  <si>
    <t>kujawsko-pomorskie</t>
  </si>
  <si>
    <t>Klemensa Janickiego 18</t>
  </si>
  <si>
    <t>Żnin</t>
  </si>
  <si>
    <t xml:space="preserve">88-400 </t>
  </si>
  <si>
    <t>Urząd Skarbowy w Żninie</t>
  </si>
  <si>
    <t>Macieja Rataja 2</t>
  </si>
  <si>
    <t>Wąbrzeźno</t>
  </si>
  <si>
    <t>87-200</t>
  </si>
  <si>
    <t>Urząd Skarbowy w Wąbrzeźnie</t>
  </si>
  <si>
    <t>Plac Zamkowy 4</t>
  </si>
  <si>
    <t>Tuchola</t>
  </si>
  <si>
    <t>89-500</t>
  </si>
  <si>
    <t>Urząd Skarbowy w Tucholi</t>
  </si>
  <si>
    <t>10 Lutego 16</t>
  </si>
  <si>
    <t>Świecie</t>
  </si>
  <si>
    <t>86-100</t>
  </si>
  <si>
    <t xml:space="preserve">Urząd Skarbowy w Świeciu </t>
  </si>
  <si>
    <t>Tadeusza Kościuszki 22</t>
  </si>
  <si>
    <t>Sępólno Krajeńskie</t>
  </si>
  <si>
    <t>89-400</t>
  </si>
  <si>
    <t>Urząd Skarbowy w Sępólnie Krajeńskim</t>
  </si>
  <si>
    <t>Dojazdowa 10</t>
  </si>
  <si>
    <t>Rypin</t>
  </si>
  <si>
    <t>87-500</t>
  </si>
  <si>
    <t>Urząd Skarbowy w Rypinie</t>
  </si>
  <si>
    <t>Rolnicza 6</t>
  </si>
  <si>
    <t>Radziejów</t>
  </si>
  <si>
    <t>88-200</t>
  </si>
  <si>
    <t>Urząd Skarbowy w Radziejowie</t>
  </si>
  <si>
    <t>Sądowa 8</t>
  </si>
  <si>
    <t>Nakło n. Notecią</t>
  </si>
  <si>
    <t>89-100</t>
  </si>
  <si>
    <t>Urząd Skarbowy w Nakle nad Notecią</t>
  </si>
  <si>
    <t>900-lecia 20</t>
  </si>
  <si>
    <t>Mogilno</t>
  </si>
  <si>
    <t>88-300</t>
  </si>
  <si>
    <t>Urząd Skarbowy w Mogilnie</t>
  </si>
  <si>
    <t>Lipno</t>
  </si>
  <si>
    <t>87-600</t>
  </si>
  <si>
    <t>Urząd Skarbowy w Lipnie</t>
  </si>
  <si>
    <t>al. Niepodległości 5</t>
  </si>
  <si>
    <t>Inowrocław</t>
  </si>
  <si>
    <t>88-100</t>
  </si>
  <si>
    <t>Urząd Skarbowy w Inowrocławiu</t>
  </si>
  <si>
    <t>Droga Łąkowa 23</t>
  </si>
  <si>
    <t>86-300</t>
  </si>
  <si>
    <t>Urząd Skarbowy w Grudziądzu</t>
  </si>
  <si>
    <t>Dr. Jerzego Gerarda Koppa 1A</t>
  </si>
  <si>
    <t>Golub-Dobrzyń</t>
  </si>
  <si>
    <t>87-400</t>
  </si>
  <si>
    <t>Urząd Skarbowy w Golubiu-Dobrzyniu</t>
  </si>
  <si>
    <t>Grudziądzka 6</t>
  </si>
  <si>
    <t>Chełmno</t>
  </si>
  <si>
    <t>86-200</t>
  </si>
  <si>
    <t>Urząd Skarbowy w Chełmnie</t>
  </si>
  <si>
    <t>Gen. Władysława Sikorskiego 19</t>
  </si>
  <si>
    <t>Brodnica</t>
  </si>
  <si>
    <t>87-300</t>
  </si>
  <si>
    <t>Urząd Skarbowy w Brodnicy</t>
  </si>
  <si>
    <t>Kościelna 18</t>
  </si>
  <si>
    <t xml:space="preserve">Aleksandrów Kujawski </t>
  </si>
  <si>
    <t>87-700</t>
  </si>
  <si>
    <t xml:space="preserve">Urząd Skarbowy w Aleksandrowie Kujawskim </t>
  </si>
  <si>
    <t>Tadeusza Rejtana 5</t>
  </si>
  <si>
    <t>85-032</t>
  </si>
  <si>
    <t>Trzeci Urząd Skarbowy w Bydgoszczy</t>
  </si>
  <si>
    <t>Szosa Chełmińska 34/36</t>
  </si>
  <si>
    <t>87-100</t>
  </si>
  <si>
    <t>Pierwszy Urząd Skarbowy w Toruniu</t>
  </si>
  <si>
    <t>Fordońska 77</t>
  </si>
  <si>
    <t>85-950</t>
  </si>
  <si>
    <t>Pierwszy Urząd Skarbowy w Bydgoszczy</t>
  </si>
  <si>
    <t>Mazowiecka 63/65</t>
  </si>
  <si>
    <t>Drugi Urząd Skarbowy w Toruniu</t>
  </si>
  <si>
    <t>Wojska Polskiego 20B</t>
  </si>
  <si>
    <t>85-822</t>
  </si>
  <si>
    <t>Drugi Urząd Skarbowy w Bydgoszczy</t>
  </si>
  <si>
    <t>Marszałka Józefa Piłsudskiego 27-29</t>
  </si>
  <si>
    <t>Wrocław</t>
  </si>
  <si>
    <t>50-044</t>
  </si>
  <si>
    <t>Urząd Skarbowy Wrocław - Śródmieście</t>
  </si>
  <si>
    <t>dolnośląskie</t>
  </si>
  <si>
    <t>Inowrocławska 4</t>
  </si>
  <si>
    <t>53-654</t>
  </si>
  <si>
    <t>Urząd Skarbowy Wrocław - Stare Miasto</t>
  </si>
  <si>
    <t>Trzebnicka 33</t>
  </si>
  <si>
    <t>50-231</t>
  </si>
  <si>
    <t>Urząd Skarbowy Wrocław - Psie Pole</t>
  </si>
  <si>
    <t>Sztabowa 100</t>
  </si>
  <si>
    <t>53-310</t>
  </si>
  <si>
    <t>Urząd Skarbowy Wrocław - Krzyki</t>
  </si>
  <si>
    <t>Ostrowskiego 5</t>
  </si>
  <si>
    <t xml:space="preserve">Wrocław </t>
  </si>
  <si>
    <t>53-238</t>
  </si>
  <si>
    <t>Urząd Skarbowy Wrocław - Fabryczna</t>
  </si>
  <si>
    <t>Rynek 42</t>
  </si>
  <si>
    <t>Złotoryja</t>
  </si>
  <si>
    <t>59-500</t>
  </si>
  <si>
    <t>Urząd Skarbowy w Złotoryi</t>
  </si>
  <si>
    <t>Bohaterów II Armii Wojska Polskiego 8b</t>
  </si>
  <si>
    <t>Zgorzelec</t>
  </si>
  <si>
    <t>59-900</t>
  </si>
  <si>
    <t>Urząd Skarbowy w Zgorzelcu</t>
  </si>
  <si>
    <t>Tadeusza Kościuszki 17</t>
  </si>
  <si>
    <t>Wołów</t>
  </si>
  <si>
    <t>56-100</t>
  </si>
  <si>
    <t>Urząd Skarbowy w Wołowie</t>
  </si>
  <si>
    <t>Prusicka 2</t>
  </si>
  <si>
    <t>Trzebnica</t>
  </si>
  <si>
    <t>55-100</t>
  </si>
  <si>
    <t>Urząd Skarbowy w Trzebnicy</t>
  </si>
  <si>
    <t>Marii Skłodowskiej Curie 1-3</t>
  </si>
  <si>
    <t>Świdnica</t>
  </si>
  <si>
    <t>58-100</t>
  </si>
  <si>
    <t>Urząd Skarbowy w Świdnicy</t>
  </si>
  <si>
    <t xml:space="preserve">Oławska 5A </t>
  </si>
  <si>
    <t>Środa Śląska</t>
  </si>
  <si>
    <t>55-300</t>
  </si>
  <si>
    <t>Urząd Skarbowy w Środzie Śląskiej</t>
  </si>
  <si>
    <t>Bolka I Świdnickiego 14</t>
  </si>
  <si>
    <t>Strzelin</t>
  </si>
  <si>
    <t>57-100</t>
  </si>
  <si>
    <t>Urząd Skarbowy w Strzelinie</t>
  </si>
  <si>
    <t>Zachodnia 10</t>
  </si>
  <si>
    <t>Polkowice</t>
  </si>
  <si>
    <t>59-100</t>
  </si>
  <si>
    <t>Urząd Skarbowy w Polkowicach</t>
  </si>
  <si>
    <t>Lwowska 1</t>
  </si>
  <si>
    <t>Oława</t>
  </si>
  <si>
    <t>55-200</t>
  </si>
  <si>
    <t xml:space="preserve">Urząd Skarbowy w Oławie </t>
  </si>
  <si>
    <t>Lwowska 34-38</t>
  </si>
  <si>
    <t>Oleśnica</t>
  </si>
  <si>
    <t>56-400</t>
  </si>
  <si>
    <t>Urząd Skarbowy w Oleśnicy</t>
  </si>
  <si>
    <t>Milicz</t>
  </si>
  <si>
    <t>56-300</t>
  </si>
  <si>
    <t>Urząd Skarbowy w Miliczu</t>
  </si>
  <si>
    <t>Budowlanych 1</t>
  </si>
  <si>
    <t>Lwówek Śląski</t>
  </si>
  <si>
    <t>59-600</t>
  </si>
  <si>
    <t>Urząd Skarbowy w Lwówku Śląskim</t>
  </si>
  <si>
    <t>Marii Skłodowskiej Curie 94</t>
  </si>
  <si>
    <t>Lubin</t>
  </si>
  <si>
    <t>59-300</t>
  </si>
  <si>
    <t xml:space="preserve">Urząd Skarbowy w Lubinie </t>
  </si>
  <si>
    <t>Stara 1</t>
  </si>
  <si>
    <t>Lubań</t>
  </si>
  <si>
    <t>59-800</t>
  </si>
  <si>
    <t>Urząd Skarbowy w Lubaniu</t>
  </si>
  <si>
    <t>Wrocławska 37</t>
  </si>
  <si>
    <t>Legnica</t>
  </si>
  <si>
    <t>59-220</t>
  </si>
  <si>
    <t>Urząd Skarbowy w Legnicy</t>
  </si>
  <si>
    <t>Papieża Jana Pawła II 18</t>
  </si>
  <si>
    <t>Kamienna Góra</t>
  </si>
  <si>
    <t>58-400</t>
  </si>
  <si>
    <t>Urząd Skarbowy w Kamiennej Górze</t>
  </si>
  <si>
    <t>Jurija Gagarina 5</t>
  </si>
  <si>
    <t>Jawor</t>
  </si>
  <si>
    <t>59-400</t>
  </si>
  <si>
    <t>Urząd Skarbowy w Jaworze</t>
  </si>
  <si>
    <t>Poznańska 4</t>
  </si>
  <si>
    <t>Góra</t>
  </si>
  <si>
    <t>56-200</t>
  </si>
  <si>
    <t>Urząd skarbowy w Górze</t>
  </si>
  <si>
    <t>Adama Mickiewicza 53</t>
  </si>
  <si>
    <t>Głogów</t>
  </si>
  <si>
    <t>67-200</t>
  </si>
  <si>
    <t>Urząd Skarbowy w Głogowie</t>
  </si>
  <si>
    <t>Adama Mickiewicza 5</t>
  </si>
  <si>
    <t>Bystrzyca Kłodzka</t>
  </si>
  <si>
    <t>57-500</t>
  </si>
  <si>
    <t>Urząd Skarbowy w Bystrzycy Kłodzkiej</t>
  </si>
  <si>
    <t>Garncarska 10</t>
  </si>
  <si>
    <t>Bolesławiec</t>
  </si>
  <si>
    <t>59-700</t>
  </si>
  <si>
    <t>Urząd Skarbowy w Bolesławcu</t>
  </si>
  <si>
    <t>Ludwika Waryńskiego 2a</t>
  </si>
  <si>
    <t>Ząbkowice Śląskie</t>
  </si>
  <si>
    <t>57-200</t>
  </si>
  <si>
    <t>Urząd Skarbowy w  Ząbkowicach Śląskich</t>
  </si>
  <si>
    <t>Uczniowska 21</t>
  </si>
  <si>
    <t>Wałbrzych</t>
  </si>
  <si>
    <t>58-306</t>
  </si>
  <si>
    <t>Urząd Skarbowy w  Wałbrzychu</t>
  </si>
  <si>
    <t>Kolejowa 23</t>
  </si>
  <si>
    <t>Nowa Ruda</t>
  </si>
  <si>
    <t>57-400</t>
  </si>
  <si>
    <t>Urząd Skarbowy w  Nowej Rudzie</t>
  </si>
  <si>
    <t>Walasiewiczówny 1</t>
  </si>
  <si>
    <t>Kłodzko</t>
  </si>
  <si>
    <t>57-300</t>
  </si>
  <si>
    <t>Urząd Skarbowy w  Kłodzku</t>
  </si>
  <si>
    <t>Wolności 121</t>
  </si>
  <si>
    <t>Jelenia Góra</t>
  </si>
  <si>
    <t>58-500</t>
  </si>
  <si>
    <t>Urząd Skarbowy w Jeleniej Górze</t>
  </si>
  <si>
    <t>Pocztowa 14</t>
  </si>
  <si>
    <t>Dzierżoniów</t>
  </si>
  <si>
    <t>58-200</t>
  </si>
  <si>
    <t>Urząd Skarbowy w Dzierżoniowie</t>
  </si>
  <si>
    <t>Ks. Czesława Klimasa 34</t>
  </si>
  <si>
    <t>50-515</t>
  </si>
  <si>
    <t xml:space="preserve">Pierwszy Urząd Skarbowy we Wrocławiu </t>
  </si>
  <si>
    <t>ULICA</t>
  </si>
  <si>
    <t>MIASTO</t>
  </si>
  <si>
    <t>KOD</t>
  </si>
  <si>
    <t>NAZWA URZĘDU</t>
  </si>
  <si>
    <t>TYP</t>
  </si>
  <si>
    <t>POMOCNICZA</t>
  </si>
  <si>
    <t>WOJEWÓDZTWO</t>
  </si>
  <si>
    <t>mężczyzna</t>
  </si>
  <si>
    <t>kobieta</t>
  </si>
  <si>
    <r>
      <t xml:space="preserve">Nr lokalu </t>
    </r>
    <r>
      <rPr>
        <sz val="9"/>
        <color theme="1"/>
        <rFont val="Arial"/>
        <family val="2"/>
        <charset val="238"/>
      </rPr>
      <t>(jeśli brak - pozostaw puste)</t>
    </r>
  </si>
  <si>
    <t>Zmienne</t>
  </si>
  <si>
    <t>Wydział</t>
  </si>
  <si>
    <r>
      <t>Wydział</t>
    </r>
    <r>
      <rPr>
        <sz val="9"/>
        <color theme="1"/>
        <rFont val="Arial"/>
        <family val="2"/>
        <charset val="238"/>
      </rPr>
      <t xml:space="preserve"> (wybierz z listy)</t>
    </r>
  </si>
  <si>
    <t>pierwszy</t>
  </si>
  <si>
    <t>drugi</t>
  </si>
  <si>
    <t>trzeci</t>
  </si>
  <si>
    <t>czwarty</t>
  </si>
  <si>
    <t>rok_st</t>
  </si>
  <si>
    <t>FORMULARZ ZGŁOSZENIA</t>
  </si>
  <si>
    <t>Tak</t>
  </si>
  <si>
    <t>Nie</t>
  </si>
  <si>
    <t>Nie dotyczy</t>
  </si>
  <si>
    <t>kop_orzecz</t>
  </si>
  <si>
    <t>deklar</t>
  </si>
  <si>
    <t>cv</t>
  </si>
  <si>
    <t>Oświadczam, że zapoznałem(am) się z Regulaminem rekrutacji do projektu.</t>
  </si>
  <si>
    <t>Podpis pracownika WSB</t>
  </si>
  <si>
    <t>Data przyjęcia dokumentów</t>
  </si>
  <si>
    <t>Będę czynnie uczestniczył(a) w wybranych przeze mnie formach wsparcia realizowanych w ramach projektu;</t>
  </si>
  <si>
    <t>rodzaj_st</t>
  </si>
  <si>
    <t>wydzial</t>
  </si>
  <si>
    <r>
      <t xml:space="preserve">Kierunek </t>
    </r>
    <r>
      <rPr>
        <sz val="9"/>
        <color theme="1"/>
        <rFont val="Arial"/>
        <family val="2"/>
        <charset val="238"/>
      </rPr>
      <t>(wybierz z listy)</t>
    </r>
  </si>
  <si>
    <t>NAZWA</t>
  </si>
  <si>
    <t>WOJ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</si>
  <si>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</si>
  <si>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</si>
  <si>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</si>
  <si>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</si>
  <si>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</si>
  <si>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</si>
  <si>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</si>
  <si>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</si>
  <si>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</si>
  <si>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</si>
  <si>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</si>
  <si>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</si>
  <si>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</si>
  <si>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</si>
  <si>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</si>
  <si>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</si>
  <si>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WOJ. ID</t>
  </si>
  <si>
    <t>WOJ. ID &amp; NAZWA</t>
  </si>
  <si>
    <t>POW</t>
  </si>
  <si>
    <t>01</t>
  </si>
  <si>
    <t>03</t>
  </si>
  <si>
    <t>05</t>
  </si>
  <si>
    <t>07</t>
  </si>
  <si>
    <t>09</t>
  </si>
  <si>
    <t>11</t>
  </si>
  <si>
    <t>13</t>
  </si>
  <si>
    <t>15</t>
  </si>
  <si>
    <t>17</t>
  </si>
  <si>
    <t>19</t>
  </si>
  <si>
    <t>21</t>
  </si>
  <si>
    <t>23</t>
  </si>
  <si>
    <t>25</t>
  </si>
  <si>
    <t>61</t>
  </si>
  <si>
    <t>62</t>
  </si>
  <si>
    <t>64</t>
  </si>
  <si>
    <t>65</t>
  </si>
  <si>
    <t>63</t>
  </si>
  <si>
    <t>Gorzów Wielkopolski</t>
  </si>
  <si>
    <t>27</t>
  </si>
  <si>
    <t>29</t>
  </si>
  <si>
    <t>33</t>
  </si>
  <si>
    <t>34</t>
  </si>
  <si>
    <t>35</t>
  </si>
  <si>
    <t>36</t>
  </si>
  <si>
    <t>37</t>
  </si>
  <si>
    <t>38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</si>
  <si>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</si>
  <si>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</si>
  <si>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</si>
  <si>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</si>
  <si>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</si>
  <si>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</si>
  <si>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</si>
  <si>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</si>
  <si>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</si>
  <si>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</si>
  <si>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Świętochłowice</t>
  </si>
  <si>
    <t>76</t>
  </si>
  <si>
    <t>77</t>
  </si>
  <si>
    <t>78</t>
  </si>
  <si>
    <t>79</t>
  </si>
  <si>
    <t>31</t>
  </si>
  <si>
    <t>WOJPOW</t>
  </si>
  <si>
    <t>WOJPOW NAZWA</t>
  </si>
  <si>
    <t>GMI</t>
  </si>
  <si>
    <t>0201</t>
  </si>
  <si>
    <t>Bolesławiec - gmina wiejska</t>
  </si>
  <si>
    <t>Gromadka</t>
  </si>
  <si>
    <t>Nowogrodziec</t>
  </si>
  <si>
    <t>Osiecznica</t>
  </si>
  <si>
    <t>Warta Bolesławiecka</t>
  </si>
  <si>
    <t>0202</t>
  </si>
  <si>
    <t>Bielawa</t>
  </si>
  <si>
    <t>Pieszyce</t>
  </si>
  <si>
    <t>Piława Górna</t>
  </si>
  <si>
    <t>Łagiewniki</t>
  </si>
  <si>
    <t>Niemcza</t>
  </si>
  <si>
    <t>0203</t>
  </si>
  <si>
    <t>Głogów - gmina wiejska</t>
  </si>
  <si>
    <t>Jerzmanowa</t>
  </si>
  <si>
    <t>Kotla</t>
  </si>
  <si>
    <t>Pęcław</t>
  </si>
  <si>
    <t>Żukowice</t>
  </si>
  <si>
    <t>0204</t>
  </si>
  <si>
    <t>Jemielno</t>
  </si>
  <si>
    <t>Niechlów</t>
  </si>
  <si>
    <t>Wąsosz</t>
  </si>
  <si>
    <t>0205</t>
  </si>
  <si>
    <t>Bolków</t>
  </si>
  <si>
    <t>Męcinka</t>
  </si>
  <si>
    <t>Mściwojów</t>
  </si>
  <si>
    <t>Paszowice</t>
  </si>
  <si>
    <t>Wądroże Wielkie</t>
  </si>
  <si>
    <t>0206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</si>
  <si>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</si>
  <si>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</si>
  <si>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</si>
  <si>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</si>
  <si>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</si>
  <si>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</si>
  <si>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</si>
  <si>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</si>
  <si>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</si>
  <si>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0207</t>
  </si>
  <si>
    <t>Kamienna Góra - gmina wiejska</t>
  </si>
  <si>
    <t>Lubawka</t>
  </si>
  <si>
    <t>Marciszów</t>
  </si>
  <si>
    <t>0208</t>
  </si>
  <si>
    <t>Duszniki-Zdrój</t>
  </si>
  <si>
    <t>Kudowa-Zdrój</t>
  </si>
  <si>
    <t>Polanica-Zdrój</t>
  </si>
  <si>
    <t>Lądek-Zdrój</t>
  </si>
  <si>
    <t>Lewin Kłodzki</t>
  </si>
  <si>
    <t>Międzylesie</t>
  </si>
  <si>
    <t>Radków</t>
  </si>
  <si>
    <t>Stronie Śląskie</t>
  </si>
  <si>
    <t>Szczytna</t>
  </si>
  <si>
    <t>0209</t>
  </si>
  <si>
    <t>Chojnów</t>
  </si>
  <si>
    <t>Chojnów - gmina wiejska</t>
  </si>
  <si>
    <t>Krotoszyce</t>
  </si>
  <si>
    <t>Kunice</t>
  </si>
  <si>
    <t>Legnickie Pole</t>
  </si>
  <si>
    <t>Miłkowice</t>
  </si>
  <si>
    <t>Prochowice</t>
  </si>
  <si>
    <t>Ruja</t>
  </si>
  <si>
    <t>0210</t>
  </si>
  <si>
    <t>Świeradów-Zdrój</t>
  </si>
  <si>
    <t>Leśna</t>
  </si>
  <si>
    <t>Olszyna</t>
  </si>
  <si>
    <t>Platerówka</t>
  </si>
  <si>
    <t>Siekierczyn</t>
  </si>
  <si>
    <t>0211</t>
  </si>
  <si>
    <t>Lubin - gmina wiejska</t>
  </si>
  <si>
    <t>Rudna</t>
  </si>
  <si>
    <t>Ścinawa</t>
  </si>
  <si>
    <t>0212</t>
  </si>
  <si>
    <t>Gryfów Śląski</t>
  </si>
  <si>
    <t>Lubomierz</t>
  </si>
  <si>
    <t>Mirsk</t>
  </si>
  <si>
    <t>Wleń</t>
  </si>
  <si>
    <t>0213</t>
  </si>
  <si>
    <t>Cieszków</t>
  </si>
  <si>
    <t>Krośnice</t>
  </si>
  <si>
    <t>0214</t>
  </si>
  <si>
    <t>Bierutów</t>
  </si>
  <si>
    <t>Dobroszyce</t>
  </si>
  <si>
    <t>Dziadowa Kłoda</t>
  </si>
  <si>
    <t>Międzybórz</t>
  </si>
  <si>
    <t>Syców</t>
  </si>
  <si>
    <t>Twardogóra</t>
  </si>
  <si>
    <t>0215</t>
  </si>
  <si>
    <t>Domaniów</t>
  </si>
  <si>
    <t>Jelcz-Laskowice</t>
  </si>
  <si>
    <t>0216</t>
  </si>
  <si>
    <t>Chocianów</t>
  </si>
  <si>
    <t>Gaworzyce</t>
  </si>
  <si>
    <t>Grębocice</t>
  </si>
  <si>
    <t>Przemków</t>
  </si>
  <si>
    <t>Radwanice</t>
  </si>
  <si>
    <t>0217</t>
  </si>
  <si>
    <t>Borów</t>
  </si>
  <si>
    <t>Kondratowice</t>
  </si>
  <si>
    <t>Przeworno</t>
  </si>
  <si>
    <t>Wiązów</t>
  </si>
  <si>
    <t>0218</t>
  </si>
  <si>
    <t>Kostomłoty</t>
  </si>
  <si>
    <t>Malczyce</t>
  </si>
  <si>
    <t>Miękinia</t>
  </si>
  <si>
    <t>Udanin</t>
  </si>
  <si>
    <t>0219</t>
  </si>
  <si>
    <t>Świebodzice</t>
  </si>
  <si>
    <t>Dobromierz</t>
  </si>
  <si>
    <t>Jaworzyna Śląska</t>
  </si>
  <si>
    <t>Marcinowice</t>
  </si>
  <si>
    <t>Strzegom</t>
  </si>
  <si>
    <t>Żarów</t>
  </si>
  <si>
    <t>0220</t>
  </si>
  <si>
    <t>Oborniki Śląskie</t>
  </si>
  <si>
    <t>Prusice</t>
  </si>
  <si>
    <t>Wisznia Mała</t>
  </si>
  <si>
    <t>Zawonia</t>
  </si>
  <si>
    <t>Żmigród</t>
  </si>
  <si>
    <t>0221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</si>
  <si>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</si>
  <si>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</si>
  <si>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</si>
  <si>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</si>
  <si>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</si>
  <si>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</si>
  <si>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</si>
  <si>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</si>
  <si>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0222</t>
  </si>
  <si>
    <t>Brzeg Dolny</t>
  </si>
  <si>
    <t>Wińsko</t>
  </si>
  <si>
    <t>0223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</si>
  <si>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</si>
  <si>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</si>
  <si>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</si>
  <si>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</si>
  <si>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</si>
  <si>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</si>
  <si>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</si>
  <si>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</si>
  <si>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</si>
  <si>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0224</t>
  </si>
  <si>
    <t>Bardo</t>
  </si>
  <si>
    <t>Ciepłowody</t>
  </si>
  <si>
    <t>Kamieniec Ząbkowicki</t>
  </si>
  <si>
    <t>Stoszowice</t>
  </si>
  <si>
    <t>Ziębice</t>
  </si>
  <si>
    <t>Złoty Stok</t>
  </si>
  <si>
    <t>0225</t>
  </si>
  <si>
    <t>Zawidów</t>
  </si>
  <si>
    <t>Bogatynia</t>
  </si>
  <si>
    <t>Pieńsk</t>
  </si>
  <si>
    <t>Sulików</t>
  </si>
  <si>
    <t>Węgliniec</t>
  </si>
  <si>
    <t>0226</t>
  </si>
  <si>
    <t>Wojcieszów</t>
  </si>
  <si>
    <t>Pielgrzymka</t>
  </si>
  <si>
    <t>Świerzawa</t>
  </si>
  <si>
    <t>Zagrodno</t>
  </si>
  <si>
    <t>0261</t>
  </si>
  <si>
    <t>0262</t>
  </si>
  <si>
    <t>0264</t>
  </si>
  <si>
    <t>0265</t>
  </si>
  <si>
    <t>0401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</si>
  <si>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</si>
  <si>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</si>
  <si>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</si>
  <si>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</si>
  <si>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</si>
  <si>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</si>
  <si>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</si>
  <si>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</si>
  <si>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0402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</si>
  <si>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</si>
  <si>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</si>
  <si>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</si>
  <si>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</si>
  <si>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</si>
  <si>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</si>
  <si>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</si>
  <si>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</si>
  <si>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0403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</si>
  <si>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</si>
  <si>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</si>
  <si>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</si>
  <si>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</si>
  <si>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</si>
  <si>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</si>
  <si>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</si>
  <si>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</si>
  <si>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0404</t>
  </si>
  <si>
    <t>Chełmno - gmina wiejska</t>
  </si>
  <si>
    <t>Kijewo Królewskie</t>
  </si>
  <si>
    <t>Lisewo</t>
  </si>
  <si>
    <t>Papowo Biskupie</t>
  </si>
  <si>
    <t>Stolno</t>
  </si>
  <si>
    <t>Unisław</t>
  </si>
  <si>
    <t>0405</t>
  </si>
  <si>
    <t>Ciechocin</t>
  </si>
  <si>
    <t>Kowalewo Pomorskie</t>
  </si>
  <si>
    <t>Radomin</t>
  </si>
  <si>
    <t>Zbójno</t>
  </si>
  <si>
    <t>0406</t>
  </si>
  <si>
    <t>Gruta</t>
  </si>
  <si>
    <t>Łasin</t>
  </si>
  <si>
    <t>Radzyń Chełmiński</t>
  </si>
  <si>
    <t>Rogóźno</t>
  </si>
  <si>
    <t>Świecie nad Osą</t>
  </si>
  <si>
    <t>0407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</si>
  <si>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</si>
  <si>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</si>
  <si>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</si>
  <si>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</si>
  <si>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</si>
  <si>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</si>
  <si>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</si>
  <si>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0408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</si>
  <si>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</si>
  <si>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</si>
  <si>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</si>
  <si>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</si>
  <si>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</si>
  <si>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</si>
  <si>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</si>
  <si>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0409</t>
  </si>
  <si>
    <t>Dąbrowa</t>
  </si>
  <si>
    <t>Jeziora Wielkie</t>
  </si>
  <si>
    <t>Strzelno</t>
  </si>
  <si>
    <t>0410</t>
  </si>
  <si>
    <t>Kcynia</t>
  </si>
  <si>
    <t>Mrocza</t>
  </si>
  <si>
    <t>Nakło nad Notecią</t>
  </si>
  <si>
    <t>Sadki</t>
  </si>
  <si>
    <t>Szubin</t>
  </si>
  <si>
    <t>0411</t>
  </si>
  <si>
    <t>Bytoń</t>
  </si>
  <si>
    <t>Dobre</t>
  </si>
  <si>
    <t>Osięciny</t>
  </si>
  <si>
    <t>Piotrków Kujawski</t>
  </si>
  <si>
    <t>Topólka</t>
  </si>
  <si>
    <t>0412</t>
  </si>
  <si>
    <t>Brzuze</t>
  </si>
  <si>
    <t>Rogowo</t>
  </si>
  <si>
    <t>Skrwilno</t>
  </si>
  <si>
    <t>Wąpielsk</t>
  </si>
  <si>
    <t>0413</t>
  </si>
  <si>
    <t>Kamień Krajeński</t>
  </si>
  <si>
    <t>Sośno</t>
  </si>
  <si>
    <t>Więcbork</t>
  </si>
  <si>
    <t>0414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</si>
  <si>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</si>
  <si>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</si>
  <si>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</si>
  <si>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</si>
  <si>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</si>
  <si>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</si>
  <si>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</si>
  <si>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</si>
  <si>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Świekatowo</t>
  </si>
  <si>
    <t>Warlubie</t>
  </si>
  <si>
    <t>0415</t>
  </si>
  <si>
    <t>Chełmża</t>
  </si>
  <si>
    <t>Chełmża - gmina wiejska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</si>
  <si>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</si>
  <si>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</si>
  <si>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</si>
  <si>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</si>
  <si>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</si>
  <si>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</si>
  <si>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</si>
  <si>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0416</t>
  </si>
  <si>
    <t>Cekcyn</t>
  </si>
  <si>
    <t>Gostycyn</t>
  </si>
  <si>
    <t>Kęsowo</t>
  </si>
  <si>
    <t>Lubiewo</t>
  </si>
  <si>
    <t>Śliwice</t>
  </si>
  <si>
    <t>0417</t>
  </si>
  <si>
    <t>Dębowa Łąka</t>
  </si>
  <si>
    <t>Książki</t>
  </si>
  <si>
    <t>Płużnica</t>
  </si>
  <si>
    <t>0418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</si>
  <si>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</si>
  <si>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</si>
  <si>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</si>
  <si>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</si>
  <si>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</si>
  <si>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</si>
  <si>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</si>
  <si>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</si>
  <si>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</si>
  <si>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</si>
  <si>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</si>
  <si>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0419</t>
  </si>
  <si>
    <t>Barcin</t>
  </si>
  <si>
    <t>Gąsawa</t>
  </si>
  <si>
    <t>Janowiec Wielkopolski</t>
  </si>
  <si>
    <t>Łabiszyn</t>
  </si>
  <si>
    <t>0461</t>
  </si>
  <si>
    <t>0462</t>
  </si>
  <si>
    <t>0463</t>
  </si>
  <si>
    <t>0464</t>
  </si>
  <si>
    <t>0601</t>
  </si>
  <si>
    <t>Międzyrzec Podlaski</t>
  </si>
  <si>
    <t>Terespol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</si>
  <si>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</si>
  <si>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</si>
  <si>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</si>
  <si>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</si>
  <si>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</si>
  <si>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</si>
  <si>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</si>
  <si>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</si>
  <si>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</si>
  <si>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</si>
  <si>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</si>
  <si>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</si>
  <si>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</si>
  <si>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</si>
  <si>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0602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</si>
  <si>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</si>
  <si>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</si>
  <si>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</si>
  <si>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</si>
  <si>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</si>
  <si>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</si>
  <si>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</si>
  <si>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</si>
  <si>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</si>
  <si>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</si>
  <si>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</si>
  <si>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</si>
  <si>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0603</t>
  </si>
  <si>
    <t>Rejowiec Fabryczny</t>
  </si>
  <si>
    <t>Białopole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</si>
  <si>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</si>
  <si>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</si>
  <si>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</si>
  <si>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</si>
  <si>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</si>
  <si>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</si>
  <si>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</si>
  <si>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</si>
  <si>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</si>
  <si>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</si>
  <si>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</si>
  <si>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0604</t>
  </si>
  <si>
    <t>Dołhobyczów</t>
  </si>
  <si>
    <t>Horodło</t>
  </si>
  <si>
    <t>Mircze</t>
  </si>
  <si>
    <t>Trzeszczany</t>
  </si>
  <si>
    <t>Uchanie</t>
  </si>
  <si>
    <t>Werbkowice</t>
  </si>
  <si>
    <t>0605</t>
  </si>
  <si>
    <t>Batorz</t>
  </si>
  <si>
    <t>Dzwola</t>
  </si>
  <si>
    <t>Godziszów</t>
  </si>
  <si>
    <t>Modliborzyce</t>
  </si>
  <si>
    <t>Potok Wielki</t>
  </si>
  <si>
    <t>0606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</si>
  <si>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</si>
  <si>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</si>
  <si>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</si>
  <si>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</si>
  <si>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</si>
  <si>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</si>
  <si>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</si>
  <si>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</si>
  <si>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0607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</si>
  <si>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</si>
  <si>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</si>
  <si>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</si>
  <si>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</si>
  <si>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</si>
  <si>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</si>
  <si>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</si>
  <si>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</si>
  <si>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0608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</si>
  <si>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</si>
  <si>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</si>
  <si>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</si>
  <si>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</si>
  <si>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</si>
  <si>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</si>
  <si>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</si>
  <si>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</si>
  <si>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</si>
  <si>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</si>
  <si>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</si>
  <si>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0609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</si>
  <si>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</si>
  <si>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</si>
  <si>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</si>
  <si>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</si>
  <si>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</si>
  <si>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</si>
  <si>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</si>
  <si>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</si>
  <si>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</si>
  <si>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</si>
  <si>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</si>
  <si>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</si>
  <si>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</si>
  <si>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</si>
  <si>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</si>
  <si>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</si>
  <si>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0610</t>
  </si>
  <si>
    <t>Cyców</t>
  </si>
  <si>
    <t>Ludwin</t>
  </si>
  <si>
    <t>Milejów</t>
  </si>
  <si>
    <t>Puchaczów</t>
  </si>
  <si>
    <t>Spiczyn</t>
  </si>
  <si>
    <t>0611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</si>
  <si>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</si>
  <si>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</si>
  <si>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</si>
  <si>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</si>
  <si>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</si>
  <si>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</si>
  <si>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</si>
  <si>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</si>
  <si>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0612</t>
  </si>
  <si>
    <t>Chodel</t>
  </si>
  <si>
    <t>Józefów nad Wisłą</t>
  </si>
  <si>
    <t>Karczmiska</t>
  </si>
  <si>
    <t>Łaziska</t>
  </si>
  <si>
    <t>Poniatowa</t>
  </si>
  <si>
    <t>Wilków</t>
  </si>
  <si>
    <t>0613</t>
  </si>
  <si>
    <t>Dębowa Kłoda</t>
  </si>
  <si>
    <t>Jabłoń</t>
  </si>
  <si>
    <t>Milanów</t>
  </si>
  <si>
    <t>Podedwórze</t>
  </si>
  <si>
    <t>Siemień</t>
  </si>
  <si>
    <t>Sosnowica</t>
  </si>
  <si>
    <t>0614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</si>
  <si>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</si>
  <si>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</si>
  <si>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</si>
  <si>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</si>
  <si>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</si>
  <si>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</si>
  <si>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</si>
  <si>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</si>
  <si>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</si>
  <si>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0615</t>
  </si>
  <si>
    <t>Borki</t>
  </si>
  <si>
    <t>Czemierniki</t>
  </si>
  <si>
    <t>Kąkolewnica</t>
  </si>
  <si>
    <t>Komarówka Podlaska</t>
  </si>
  <si>
    <t>Ulan-Majorat</t>
  </si>
  <si>
    <t>Wohyń</t>
  </si>
  <si>
    <t>0616</t>
  </si>
  <si>
    <t>Dęblin</t>
  </si>
  <si>
    <t>Kłoczew</t>
  </si>
  <si>
    <t>Nowodwór</t>
  </si>
  <si>
    <t>Stężyca</t>
  </si>
  <si>
    <t>Ułęż</t>
  </si>
  <si>
    <t>0617</t>
  </si>
  <si>
    <t>Świdnik</t>
  </si>
  <si>
    <t>Mełgiew</t>
  </si>
  <si>
    <t>Piaski</t>
  </si>
  <si>
    <t>Rybczewice</t>
  </si>
  <si>
    <t>Trawniki</t>
  </si>
  <si>
    <t>0618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</si>
  <si>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</si>
  <si>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</si>
  <si>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</si>
  <si>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</si>
  <si>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</si>
  <si>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</si>
  <si>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</si>
  <si>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</si>
  <si>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</si>
  <si>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</si>
  <si>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</si>
  <si>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0619</t>
  </si>
  <si>
    <t>Hanna</t>
  </si>
  <si>
    <t>Hańsk</t>
  </si>
  <si>
    <t>Stary Brus</t>
  </si>
  <si>
    <t>Urszulin</t>
  </si>
  <si>
    <t>Wola Uhruska</t>
  </si>
  <si>
    <t>Wyryki</t>
  </si>
  <si>
    <t>0620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</si>
  <si>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</si>
  <si>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</si>
  <si>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</si>
  <si>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</si>
  <si>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</si>
  <si>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</si>
  <si>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</si>
  <si>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</si>
  <si>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</si>
  <si>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</si>
  <si>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</si>
  <si>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</si>
  <si>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</si>
  <si>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0661</t>
  </si>
  <si>
    <t>0662</t>
  </si>
  <si>
    <t>0663</t>
  </si>
  <si>
    <t>0664</t>
  </si>
  <si>
    <t>0801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</si>
  <si>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</si>
  <si>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</si>
  <si>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</si>
  <si>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</si>
  <si>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</si>
  <si>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</si>
  <si>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</si>
  <si>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0802</t>
  </si>
  <si>
    <t>Gubin</t>
  </si>
  <si>
    <t>Bobrowice</t>
  </si>
  <si>
    <t>Bytnica</t>
  </si>
  <si>
    <t>Dąbie</t>
  </si>
  <si>
    <t>Maszewo</t>
  </si>
  <si>
    <t>0803</t>
  </si>
  <si>
    <t>Bledzew</t>
  </si>
  <si>
    <t>Przytoczna</t>
  </si>
  <si>
    <t>Pszczew</t>
  </si>
  <si>
    <t>Skwierzyna</t>
  </si>
  <si>
    <t>Trzciel</t>
  </si>
  <si>
    <t>0804</t>
  </si>
  <si>
    <t>Bytom Odrzański</t>
  </si>
  <si>
    <t>Kolsko</t>
  </si>
  <si>
    <t>Kożuchów</t>
  </si>
  <si>
    <t>Nowe Miasteczko</t>
  </si>
  <si>
    <t>Otyń</t>
  </si>
  <si>
    <t>Siedlisko</t>
  </si>
  <si>
    <t>0805</t>
  </si>
  <si>
    <t>Cybinka</t>
  </si>
  <si>
    <t>Górzyca</t>
  </si>
  <si>
    <t>Ośno Lubuskie</t>
  </si>
  <si>
    <t>Rzepin</t>
  </si>
  <si>
    <t>0806</t>
  </si>
  <si>
    <t>Dobiegniew</t>
  </si>
  <si>
    <t>Stare Kurowo</t>
  </si>
  <si>
    <t>Strzelce Krajeńskie</t>
  </si>
  <si>
    <t>Zwierzyn</t>
  </si>
  <si>
    <t>0807</t>
  </si>
  <si>
    <t>Krzeszyce</t>
  </si>
  <si>
    <t>Lubniewice</t>
  </si>
  <si>
    <t>Słońsk</t>
  </si>
  <si>
    <t>Torzym</t>
  </si>
  <si>
    <t>0808</t>
  </si>
  <si>
    <t>Lubrza</t>
  </si>
  <si>
    <t>Łagów</t>
  </si>
  <si>
    <t>Skąpe</t>
  </si>
  <si>
    <t>Szczaniec</t>
  </si>
  <si>
    <t>Zbąszynek</t>
  </si>
  <si>
    <t>0809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</si>
  <si>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</si>
  <si>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</si>
  <si>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</si>
  <si>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</si>
  <si>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</si>
  <si>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</si>
  <si>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</si>
  <si>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</si>
  <si>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0810</t>
  </si>
  <si>
    <t>Gozdnica</t>
  </si>
  <si>
    <t>Brzeźnica</t>
  </si>
  <si>
    <t>Iłowa</t>
  </si>
  <si>
    <t>Małomice</t>
  </si>
  <si>
    <t>Niegosławice</t>
  </si>
  <si>
    <t>Szprotawa</t>
  </si>
  <si>
    <t>Wymiarki</t>
  </si>
  <si>
    <t>0811</t>
  </si>
  <si>
    <t>Łęknica</t>
  </si>
  <si>
    <t>Brody</t>
  </si>
  <si>
    <t>Jasień</t>
  </si>
  <si>
    <t>Lipinki Łużyckie</t>
  </si>
  <si>
    <t>Lubsko</t>
  </si>
  <si>
    <t>Przewóz</t>
  </si>
  <si>
    <t>Trzebiel</t>
  </si>
  <si>
    <t>Tuplice</t>
  </si>
  <si>
    <t>0812</t>
  </si>
  <si>
    <t>Sława</t>
  </si>
  <si>
    <t>Szlichtyngowa</t>
  </si>
  <si>
    <t>0861</t>
  </si>
  <si>
    <t>0862</t>
  </si>
  <si>
    <t>1001</t>
  </si>
  <si>
    <t>Bełchatów - gmina wiejska</t>
  </si>
  <si>
    <t>Drużbice</t>
  </si>
  <si>
    <t>Kleszczów</t>
  </si>
  <si>
    <t>Kluki</t>
  </si>
  <si>
    <t>Rusiec</t>
  </si>
  <si>
    <t>Szczerców</t>
  </si>
  <si>
    <t>Zelów</t>
  </si>
  <si>
    <t>1002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</si>
  <si>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</si>
  <si>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</si>
  <si>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</si>
  <si>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</si>
  <si>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</si>
  <si>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</si>
  <si>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</si>
  <si>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</si>
  <si>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</si>
  <si>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1003</t>
  </si>
  <si>
    <t>Buczek</t>
  </si>
  <si>
    <t>Sędziejowice</t>
  </si>
  <si>
    <t>Widawa</t>
  </si>
  <si>
    <t>Wodzierady</t>
  </si>
  <si>
    <t>1004</t>
  </si>
  <si>
    <t>Daszyna</t>
  </si>
  <si>
    <t>Góra Świętej Małgorzaty</t>
  </si>
  <si>
    <t>Grabów</t>
  </si>
  <si>
    <t>Piątek</t>
  </si>
  <si>
    <t>Świnice Warckie</t>
  </si>
  <si>
    <t>Witonia</t>
  </si>
  <si>
    <t>1005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</si>
  <si>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</si>
  <si>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</si>
  <si>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</si>
  <si>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</si>
  <si>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</si>
  <si>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</si>
  <si>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</si>
  <si>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</si>
  <si>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1006</t>
  </si>
  <si>
    <t>Andrespol</t>
  </si>
  <si>
    <t>Brójce</t>
  </si>
  <si>
    <t>Koluszki</t>
  </si>
  <si>
    <t>Nowosolna</t>
  </si>
  <si>
    <t>Rzgów</t>
  </si>
  <si>
    <t>Tuszyn</t>
  </si>
  <si>
    <t>1007</t>
  </si>
  <si>
    <t>Białaczów</t>
  </si>
  <si>
    <t>Drzewica</t>
  </si>
  <si>
    <t>Mniszków</t>
  </si>
  <si>
    <t>Paradyż</t>
  </si>
  <si>
    <t>Poświętne</t>
  </si>
  <si>
    <t>Sławno</t>
  </si>
  <si>
    <t>Żarnów</t>
  </si>
  <si>
    <t>1008</t>
  </si>
  <si>
    <t>Konstantynów Łódzki</t>
  </si>
  <si>
    <t>Dłutów</t>
  </si>
  <si>
    <t>Dobroń</t>
  </si>
  <si>
    <t>Ksawerów</t>
  </si>
  <si>
    <t>Lutomiersk</t>
  </si>
  <si>
    <t>1009</t>
  </si>
  <si>
    <t>Działoszyn</t>
  </si>
  <si>
    <t>Kiełczygłów</t>
  </si>
  <si>
    <t>Nowa Brzeźnica</t>
  </si>
  <si>
    <t>Rząśnia</t>
  </si>
  <si>
    <t>Siemkowice</t>
  </si>
  <si>
    <t>Strzelce Wielkie</t>
  </si>
  <si>
    <t>Sulmierzyce</t>
  </si>
  <si>
    <t>1010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</si>
  <si>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</si>
  <si>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</si>
  <si>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</si>
  <si>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</si>
  <si>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</si>
  <si>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</si>
  <si>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</si>
  <si>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</si>
  <si>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</si>
  <si>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</si>
  <si>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1011</t>
  </si>
  <si>
    <t>Dalików</t>
  </si>
  <si>
    <t>Pęczniew</t>
  </si>
  <si>
    <t>Uniejów</t>
  </si>
  <si>
    <t>Wartkowice</t>
  </si>
  <si>
    <t>Zadzim</t>
  </si>
  <si>
    <t>1012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</si>
  <si>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</si>
  <si>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</si>
  <si>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</si>
  <si>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</si>
  <si>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</si>
  <si>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</si>
  <si>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</si>
  <si>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</si>
  <si>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</si>
  <si>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</si>
  <si>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</si>
  <si>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</si>
  <si>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1013</t>
  </si>
  <si>
    <t>Biała Rawska</t>
  </si>
  <si>
    <t>Cielądz</t>
  </si>
  <si>
    <t>Regnów</t>
  </si>
  <si>
    <t>Sadkowice</t>
  </si>
  <si>
    <t>1014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</si>
  <si>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</si>
  <si>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</si>
  <si>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</si>
  <si>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</si>
  <si>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</si>
  <si>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</si>
  <si>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</si>
  <si>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</si>
  <si>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</si>
  <si>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1015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</si>
  <si>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</si>
  <si>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</si>
  <si>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</si>
  <si>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</si>
  <si>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</si>
  <si>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</si>
  <si>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</si>
  <si>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Słupia</t>
  </si>
  <si>
    <t>1016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</si>
  <si>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</si>
  <si>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</si>
  <si>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</si>
  <si>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</si>
  <si>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</si>
  <si>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</si>
  <si>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</si>
  <si>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</si>
  <si>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</si>
  <si>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1017</t>
  </si>
  <si>
    <t>Biała</t>
  </si>
  <si>
    <t>Czarnożyły</t>
  </si>
  <si>
    <t>Mokrsko</t>
  </si>
  <si>
    <t>Osjaków</t>
  </si>
  <si>
    <t>Pątnów</t>
  </si>
  <si>
    <t>Skomlin</t>
  </si>
  <si>
    <t>Wierzchlas</t>
  </si>
  <si>
    <t>1018</t>
  </si>
  <si>
    <t>Czastary</t>
  </si>
  <si>
    <t>Galewice</t>
  </si>
  <si>
    <t>Lututów</t>
  </si>
  <si>
    <t>Łubnice</t>
  </si>
  <si>
    <t>Sokolniki</t>
  </si>
  <si>
    <t>1019</t>
  </si>
  <si>
    <t>Szadek</t>
  </si>
  <si>
    <t>Zapolice</t>
  </si>
  <si>
    <t>1020</t>
  </si>
  <si>
    <t>Ozorków</t>
  </si>
  <si>
    <t>Aleksandrów Łódzki</t>
  </si>
  <si>
    <t>Parzęczew</t>
  </si>
  <si>
    <t>Stryków</t>
  </si>
  <si>
    <t>1021</t>
  </si>
  <si>
    <t>Brzeziny - gmina wiejska</t>
  </si>
  <si>
    <t>Dmosin</t>
  </si>
  <si>
    <t>Jeżów</t>
  </si>
  <si>
    <t>Rogów</t>
  </si>
  <si>
    <t>1061</t>
  </si>
  <si>
    <t>1062</t>
  </si>
  <si>
    <t>1063</t>
  </si>
  <si>
    <t>1201</t>
  </si>
  <si>
    <t>Bochnia - gmina wiejska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</si>
  <si>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</si>
  <si>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</si>
  <si>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</si>
  <si>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</si>
  <si>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</si>
  <si>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</si>
  <si>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</si>
  <si>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1202</t>
  </si>
  <si>
    <t>Borzęcin</t>
  </si>
  <si>
    <t>Czchów</t>
  </si>
  <si>
    <t>Dębno</t>
  </si>
  <si>
    <t>Gnojnik</t>
  </si>
  <si>
    <t>Iwkowa</t>
  </si>
  <si>
    <t>Szczurowa</t>
  </si>
  <si>
    <t>1203</t>
  </si>
  <si>
    <t>Alwernia</t>
  </si>
  <si>
    <t>Babice</t>
  </si>
  <si>
    <t>Libiąż</t>
  </si>
  <si>
    <t>Trzebinia</t>
  </si>
  <si>
    <t>1204</t>
  </si>
  <si>
    <t>Bolesław</t>
  </si>
  <si>
    <t>Gręboszów</t>
  </si>
  <si>
    <t>Mędrzechów</t>
  </si>
  <si>
    <t>Radgoszcz</t>
  </si>
  <si>
    <t>Szczucin</t>
  </si>
  <si>
    <t>1205</t>
  </si>
  <si>
    <t>Biecz</t>
  </si>
  <si>
    <t>Bobowa</t>
  </si>
  <si>
    <t>Lipinki</t>
  </si>
  <si>
    <t>Łużna</t>
  </si>
  <si>
    <t>Ropa</t>
  </si>
  <si>
    <t>Sękowa</t>
  </si>
  <si>
    <t>Uście Gorlickie</t>
  </si>
  <si>
    <t>1206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</si>
  <si>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</si>
  <si>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</si>
  <si>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</si>
  <si>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</si>
  <si>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</si>
  <si>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</si>
  <si>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</si>
  <si>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</si>
  <si>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</si>
  <si>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</si>
  <si>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</si>
  <si>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</si>
  <si>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</si>
  <si>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</si>
  <si>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</si>
  <si>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</si>
  <si>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</si>
  <si>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1207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</si>
  <si>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</si>
  <si>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</si>
  <si>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</si>
  <si>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</si>
  <si>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</si>
  <si>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</si>
  <si>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</si>
  <si>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</si>
  <si>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</si>
  <si>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1208</t>
  </si>
  <si>
    <t>Charsznica</t>
  </si>
  <si>
    <t>Gołcza</t>
  </si>
  <si>
    <t>Kozłów</t>
  </si>
  <si>
    <t>Książ Wielki</t>
  </si>
  <si>
    <t>Racławice</t>
  </si>
  <si>
    <t>Słaboszów</t>
  </si>
  <si>
    <t>1209</t>
  </si>
  <si>
    <t>Dobczyce</t>
  </si>
  <si>
    <t>Lubień</t>
  </si>
  <si>
    <t>Pcim</t>
  </si>
  <si>
    <t>Raciechowice</t>
  </si>
  <si>
    <t>Siepraw</t>
  </si>
  <si>
    <t>Sułkowice</t>
  </si>
  <si>
    <t>Tokarnia</t>
  </si>
  <si>
    <t>Wiśniowa</t>
  </si>
  <si>
    <t>1210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</si>
  <si>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</si>
  <si>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</si>
  <si>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</si>
  <si>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</si>
  <si>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</si>
  <si>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</si>
  <si>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</si>
  <si>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</si>
  <si>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</si>
  <si>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</si>
  <si>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</si>
  <si>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</si>
  <si>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</si>
  <si>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</si>
  <si>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</si>
  <si>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1211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</si>
  <si>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</si>
  <si>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</si>
  <si>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</si>
  <si>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</si>
  <si>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</si>
  <si>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</si>
  <si>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</si>
  <si>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</si>
  <si>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</si>
  <si>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</si>
  <si>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</si>
  <si>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</si>
  <si>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1212</t>
  </si>
  <si>
    <t>Bukowno</t>
  </si>
  <si>
    <t>Klucze</t>
  </si>
  <si>
    <t>Trzyciąż</t>
  </si>
  <si>
    <t>Wolbrom</t>
  </si>
  <si>
    <t>1213</t>
  </si>
  <si>
    <t>Brzeszcze</t>
  </si>
  <si>
    <t>Chełmek</t>
  </si>
  <si>
    <t>Kęty</t>
  </si>
  <si>
    <t>Polanka Wielka</t>
  </si>
  <si>
    <t>Przeciszów</t>
  </si>
  <si>
    <t>Zator</t>
  </si>
  <si>
    <t>1214</t>
  </si>
  <si>
    <t>Koniusza</t>
  </si>
  <si>
    <t>Koszyce</t>
  </si>
  <si>
    <t>Nowe Brzesko</t>
  </si>
  <si>
    <t>Pałecznica</t>
  </si>
  <si>
    <t>Radziemice</t>
  </si>
  <si>
    <t>1215</t>
  </si>
  <si>
    <t>Jordanów</t>
  </si>
  <si>
    <t>Budzów</t>
  </si>
  <si>
    <t>Bystra-Sidzina</t>
  </si>
  <si>
    <t>Maków Podhalański</t>
  </si>
  <si>
    <t>Stryszawa</t>
  </si>
  <si>
    <t>Zawoja</t>
  </si>
  <si>
    <t>Zembrzyce</t>
  </si>
  <si>
    <t>1216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</si>
  <si>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</si>
  <si>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</si>
  <si>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</si>
  <si>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</si>
  <si>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</si>
  <si>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</si>
  <si>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</si>
  <si>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</si>
  <si>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</si>
  <si>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</si>
  <si>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</si>
  <si>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</si>
  <si>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</si>
  <si>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</si>
  <si>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</si>
  <si>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1217</t>
  </si>
  <si>
    <t>Biały Dunajec</t>
  </si>
  <si>
    <t>Bukowina Tatrzańska</t>
  </si>
  <si>
    <t>Kościelisko</t>
  </si>
  <si>
    <t>Poronin</t>
  </si>
  <si>
    <t>1218</t>
  </si>
  <si>
    <t>Andrychów</t>
  </si>
  <si>
    <t>Kalwaria Zebrzydowska</t>
  </si>
  <si>
    <t>Lanckorona</t>
  </si>
  <si>
    <t>Mucharz</t>
  </si>
  <si>
    <t>Stryszów</t>
  </si>
  <si>
    <t>Tomice</t>
  </si>
  <si>
    <t>Wieprz</t>
  </si>
  <si>
    <t>1219</t>
  </si>
  <si>
    <t>Biskupice</t>
  </si>
  <si>
    <t>Gdów</t>
  </si>
  <si>
    <t>Kłaj</t>
  </si>
  <si>
    <t>Niepołomice</t>
  </si>
  <si>
    <t>1261</t>
  </si>
  <si>
    <t>1262</t>
  </si>
  <si>
    <t>1263</t>
  </si>
  <si>
    <t>1401</t>
  </si>
  <si>
    <t>Promna</t>
  </si>
  <si>
    <t>Radzanów</t>
  </si>
  <si>
    <t>Stara Błotnica</t>
  </si>
  <si>
    <t>Stromiec</t>
  </si>
  <si>
    <t>Wyśmierzyce</t>
  </si>
  <si>
    <t>1402</t>
  </si>
  <si>
    <t>Ciechanów - gmina wiejska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</si>
  <si>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</si>
  <si>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</si>
  <si>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</si>
  <si>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</si>
  <si>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</si>
  <si>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</si>
  <si>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</si>
  <si>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1403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</si>
  <si>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</si>
  <si>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</si>
  <si>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</si>
  <si>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</si>
  <si>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</si>
  <si>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</si>
  <si>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</si>
  <si>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</si>
  <si>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</si>
  <si>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</si>
  <si>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1404</t>
  </si>
  <si>
    <t>Gostynin - gmina wiejska</t>
  </si>
  <si>
    <t>Pacyna</t>
  </si>
  <si>
    <t>Sanniki</t>
  </si>
  <si>
    <t>Szczawin Kościelny</t>
  </si>
  <si>
    <t>1405</t>
  </si>
  <si>
    <t>Milanówek</t>
  </si>
  <si>
    <t>Podkowa Leśna</t>
  </si>
  <si>
    <t>Jaktorów</t>
  </si>
  <si>
    <t>Żabia Wola</t>
  </si>
  <si>
    <t>1406</t>
  </si>
  <si>
    <t>Belsk Duży</t>
  </si>
  <si>
    <t>Błędów</t>
  </si>
  <si>
    <t>Chynów</t>
  </si>
  <si>
    <t>Goszczyn</t>
  </si>
  <si>
    <t>Jasieniec</t>
  </si>
  <si>
    <t>Mogielnica</t>
  </si>
  <si>
    <t>Nowe Miasto nad Pilicą</t>
  </si>
  <si>
    <t>Pniewy</t>
  </si>
  <si>
    <t>Warka</t>
  </si>
  <si>
    <t>1407</t>
  </si>
  <si>
    <t>Garbatka-Letnisko</t>
  </si>
  <si>
    <t>Głowaczów</t>
  </si>
  <si>
    <t>Gniewoszów</t>
  </si>
  <si>
    <t>Grabów nad Pilicą</t>
  </si>
  <si>
    <t>Magnuszew</t>
  </si>
  <si>
    <t>Sieciechów</t>
  </si>
  <si>
    <t>1408</t>
  </si>
  <si>
    <t>Nieporęt</t>
  </si>
  <si>
    <t>Serock</t>
  </si>
  <si>
    <t>Wieliszew</t>
  </si>
  <si>
    <t>1409</t>
  </si>
  <si>
    <t>Chotcza</t>
  </si>
  <si>
    <t>Ciepielów</t>
  </si>
  <si>
    <t>Rzeczniów</t>
  </si>
  <si>
    <t>Sienno</t>
  </si>
  <si>
    <t>Solec nad Wisłą</t>
  </si>
  <si>
    <t>1410</t>
  </si>
  <si>
    <t>Huszlew</t>
  </si>
  <si>
    <t>Olszanka</t>
  </si>
  <si>
    <t>Platerów</t>
  </si>
  <si>
    <t>Sarnaki</t>
  </si>
  <si>
    <t>Stara Kornica</t>
  </si>
  <si>
    <t>1411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</si>
  <si>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</si>
  <si>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</si>
  <si>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</si>
  <si>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</si>
  <si>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</si>
  <si>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</si>
  <si>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</si>
  <si>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</si>
  <si>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</si>
  <si>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1412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</si>
  <si>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</si>
  <si>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</si>
  <si>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</si>
  <si>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</si>
  <si>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</si>
  <si>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</si>
  <si>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</si>
  <si>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</si>
  <si>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</si>
  <si>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</si>
  <si>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1413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</si>
  <si>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</si>
  <si>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</si>
  <si>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</si>
  <si>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</si>
  <si>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</si>
  <si>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</si>
  <si>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</si>
  <si>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</si>
  <si>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1414</t>
  </si>
  <si>
    <t>Czosnów</t>
  </si>
  <si>
    <t>Leoncin</t>
  </si>
  <si>
    <t>Nasielsk</t>
  </si>
  <si>
    <t>Pomiechówek</t>
  </si>
  <si>
    <t>Zakroczym</t>
  </si>
  <si>
    <t>1415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</si>
  <si>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</si>
  <si>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</si>
  <si>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</si>
  <si>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</si>
  <si>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</si>
  <si>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</si>
  <si>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</si>
  <si>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</si>
  <si>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</si>
  <si>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</si>
  <si>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</si>
  <si>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1416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</si>
  <si>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</si>
  <si>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</si>
  <si>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</si>
  <si>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</si>
  <si>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</si>
  <si>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</si>
  <si>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</si>
  <si>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</si>
  <si>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</si>
  <si>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1417</t>
  </si>
  <si>
    <t>Celestynów</t>
  </si>
  <si>
    <t>Karczew</t>
  </si>
  <si>
    <t>Kołbiel</t>
  </si>
  <si>
    <t>Osieck</t>
  </si>
  <si>
    <t>Sobienie-Jeziory</t>
  </si>
  <si>
    <t>Wiązowna</t>
  </si>
  <si>
    <t>1418</t>
  </si>
  <si>
    <t>Góra Kalwaria</t>
  </si>
  <si>
    <t>Konstancin-Jeziorna</t>
  </si>
  <si>
    <t>Lesznowola</t>
  </si>
  <si>
    <t>Prażmów</t>
  </si>
  <si>
    <t>Tarczyn</t>
  </si>
  <si>
    <t>1419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</si>
  <si>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</si>
  <si>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</si>
  <si>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</si>
  <si>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</si>
  <si>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</si>
  <si>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</si>
  <si>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</si>
  <si>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</si>
  <si>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</si>
  <si>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</si>
  <si>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</si>
  <si>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</si>
  <si>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</si>
  <si>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</si>
  <si>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1420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</si>
  <si>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</si>
  <si>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</si>
  <si>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</si>
  <si>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</si>
  <si>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</si>
  <si>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</si>
  <si>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</si>
  <si>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</si>
  <si>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</si>
  <si>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1421</t>
  </si>
  <si>
    <t>Piastów</t>
  </si>
  <si>
    <t>Brwinów</t>
  </si>
  <si>
    <t>Nadarzyn</t>
  </si>
  <si>
    <t>Raszyn</t>
  </si>
  <si>
    <t>1422</t>
  </si>
  <si>
    <t>Chorzele</t>
  </si>
  <si>
    <t>Czernice Borowe</t>
  </si>
  <si>
    <t>Jednorożec</t>
  </si>
  <si>
    <t>Krasne</t>
  </si>
  <si>
    <t>Krzynowłoga Mała</t>
  </si>
  <si>
    <t>1423</t>
  </si>
  <si>
    <t>Borkowice</t>
  </si>
  <si>
    <t>Gielniów</t>
  </si>
  <si>
    <t>Klwów</t>
  </si>
  <si>
    <t>Odrzywół</t>
  </si>
  <si>
    <t>Potworów</t>
  </si>
  <si>
    <t>Rusinów</t>
  </si>
  <si>
    <t>Wieniawa</t>
  </si>
  <si>
    <t>1424</t>
  </si>
  <si>
    <t>Gzy</t>
  </si>
  <si>
    <t>Obryte</t>
  </si>
  <si>
    <t>Pokrzywnica</t>
  </si>
  <si>
    <t>Świercze</t>
  </si>
  <si>
    <t>Winnica</t>
  </si>
  <si>
    <t>Zatory</t>
  </si>
  <si>
    <t>1425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</si>
  <si>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</si>
  <si>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</si>
  <si>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</si>
  <si>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</si>
  <si>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</si>
  <si>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</si>
  <si>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</si>
  <si>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</si>
  <si>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</si>
  <si>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</si>
  <si>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1426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</si>
  <si>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</si>
  <si>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</si>
  <si>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</si>
  <si>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</si>
  <si>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</si>
  <si>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</si>
  <si>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</si>
  <si>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</si>
  <si>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</si>
  <si>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</si>
  <si>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</si>
  <si>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</si>
  <si>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1427</t>
  </si>
  <si>
    <t>Gozdowo</t>
  </si>
  <si>
    <t>Mochowo</t>
  </si>
  <si>
    <t>Rościszewo</t>
  </si>
  <si>
    <t>Szczutowo</t>
  </si>
  <si>
    <t>Zawidz</t>
  </si>
  <si>
    <t>1428</t>
  </si>
  <si>
    <t>Brochów</t>
  </si>
  <si>
    <t>Iłów</t>
  </si>
  <si>
    <t>Młodzieszyn</t>
  </si>
  <si>
    <t>Nowa Sucha</t>
  </si>
  <si>
    <t>Rybno</t>
  </si>
  <si>
    <t>Teresin</t>
  </si>
  <si>
    <t>1429</t>
  </si>
  <si>
    <t>Bielany</t>
  </si>
  <si>
    <t>Ceranów</t>
  </si>
  <si>
    <t>Jabłonna Lacka</t>
  </si>
  <si>
    <t>Kosów Lacki</t>
  </si>
  <si>
    <t>Repki</t>
  </si>
  <si>
    <t>Sabnie</t>
  </si>
  <si>
    <t>Sterdyń</t>
  </si>
  <si>
    <t>1430</t>
  </si>
  <si>
    <t>Chlewiska</t>
  </si>
  <si>
    <t>Jastrząb</t>
  </si>
  <si>
    <t>Mirów</t>
  </si>
  <si>
    <t>Orońsko</t>
  </si>
  <si>
    <t>1432</t>
  </si>
  <si>
    <t>Błonie</t>
  </si>
  <si>
    <t>Izabelin</t>
  </si>
  <si>
    <t>Kampinos</t>
  </si>
  <si>
    <t>Łomianki</t>
  </si>
  <si>
    <t>Ożarów Mazowiecki</t>
  </si>
  <si>
    <t>Stare Babice</t>
  </si>
  <si>
    <t>1433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</si>
  <si>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</si>
  <si>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</si>
  <si>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</si>
  <si>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</si>
  <si>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</si>
  <si>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</si>
  <si>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</si>
  <si>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</si>
  <si>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1434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</si>
  <si>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</si>
  <si>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</si>
  <si>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</si>
  <si>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</si>
  <si>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</si>
  <si>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</si>
  <si>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</si>
  <si>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</si>
  <si>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</si>
  <si>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</si>
  <si>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1435</t>
  </si>
  <si>
    <t>Brańszczyk</t>
  </si>
  <si>
    <t>Długosiodło</t>
  </si>
  <si>
    <t>Rząśnik</t>
  </si>
  <si>
    <t>Somianka</t>
  </si>
  <si>
    <t>Zabrodzie</t>
  </si>
  <si>
    <t>1436</t>
  </si>
  <si>
    <t>Kazanów</t>
  </si>
  <si>
    <t>Policzna</t>
  </si>
  <si>
    <t>Przyłęk</t>
  </si>
  <si>
    <t>Tczów</t>
  </si>
  <si>
    <t>1437</t>
  </si>
  <si>
    <t>Bieżuń</t>
  </si>
  <si>
    <t>Kuczbork-Osada</t>
  </si>
  <si>
    <t>Lubowidz</t>
  </si>
  <si>
    <t>Lutocin</t>
  </si>
  <si>
    <t>Siemiątkowo</t>
  </si>
  <si>
    <t>1438</t>
  </si>
  <si>
    <t>Mszczonów</t>
  </si>
  <si>
    <t>Puszcza Mariańska</t>
  </si>
  <si>
    <t>Radziejowice</t>
  </si>
  <si>
    <t>Wiskitki</t>
  </si>
  <si>
    <t>1461</t>
  </si>
  <si>
    <t>1462</t>
  </si>
  <si>
    <t>1463</t>
  </si>
  <si>
    <t>1464</t>
  </si>
  <si>
    <t>1465</t>
  </si>
  <si>
    <t>1601</t>
  </si>
  <si>
    <t>Skarbimierz</t>
  </si>
  <si>
    <t>Grodków</t>
  </si>
  <si>
    <t>Lewin Brzeski</t>
  </si>
  <si>
    <t>Lubsza</t>
  </si>
  <si>
    <t>1602</t>
  </si>
  <si>
    <t>Baborów</t>
  </si>
  <si>
    <t>Branice</t>
  </si>
  <si>
    <t>Kietrz</t>
  </si>
  <si>
    <t>1603</t>
  </si>
  <si>
    <t>Bierawa</t>
  </si>
  <si>
    <t>Cisek</t>
  </si>
  <si>
    <t>Pawłowiczki</t>
  </si>
  <si>
    <t>Polska Cerekiew</t>
  </si>
  <si>
    <t>Reńska Wieś</t>
  </si>
  <si>
    <t>1604</t>
  </si>
  <si>
    <t>Byczyna</t>
  </si>
  <si>
    <t>Lasowice Wielkie</t>
  </si>
  <si>
    <t>Wołczyn</t>
  </si>
  <si>
    <t>1605</t>
  </si>
  <si>
    <t>Gogolin</t>
  </si>
  <si>
    <t>Strzeleczki</t>
  </si>
  <si>
    <t>Walce</t>
  </si>
  <si>
    <t>Zdzieszowice</t>
  </si>
  <si>
    <t>1606</t>
  </si>
  <si>
    <t>Domaszowice</t>
  </si>
  <si>
    <t>Pokój</t>
  </si>
  <si>
    <t>Świerczów</t>
  </si>
  <si>
    <t>1607</t>
  </si>
  <si>
    <t>Głuchołazy</t>
  </si>
  <si>
    <t>Kamiennik</t>
  </si>
  <si>
    <t>Korfantów</t>
  </si>
  <si>
    <t>Łambinowice</t>
  </si>
  <si>
    <t>Otmuchów</t>
  </si>
  <si>
    <t>Paczków</t>
  </si>
  <si>
    <t>Pakosławice</t>
  </si>
  <si>
    <t>Skoroszyce</t>
  </si>
  <si>
    <t>1608</t>
  </si>
  <si>
    <t>Dobrodzień</t>
  </si>
  <si>
    <t>Gorzów Śląski</t>
  </si>
  <si>
    <t>Praszka</t>
  </si>
  <si>
    <t>Rudniki</t>
  </si>
  <si>
    <t>Zębowice</t>
  </si>
  <si>
    <t>1609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</si>
  <si>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</si>
  <si>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</si>
  <si>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</si>
  <si>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</si>
  <si>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</si>
  <si>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</si>
  <si>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</si>
  <si>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</si>
  <si>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</si>
  <si>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</si>
  <si>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</si>
  <si>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</si>
  <si>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1610</t>
  </si>
  <si>
    <t>Głogówek</t>
  </si>
  <si>
    <t>1611</t>
  </si>
  <si>
    <t>Izbicko</t>
  </si>
  <si>
    <t>Jemielnica</t>
  </si>
  <si>
    <t>Kolonowskie</t>
  </si>
  <si>
    <t>Leśnica</t>
  </si>
  <si>
    <t>Zawadzkie</t>
  </si>
  <si>
    <t>1661</t>
  </si>
  <si>
    <t>1801</t>
  </si>
  <si>
    <t>Czarna</t>
  </si>
  <si>
    <t>Lutowiska</t>
  </si>
  <si>
    <t>1802</t>
  </si>
  <si>
    <t>Domaradz</t>
  </si>
  <si>
    <t>Dydnia</t>
  </si>
  <si>
    <t>Haczów</t>
  </si>
  <si>
    <t>Jasienica Rosielna</t>
  </si>
  <si>
    <t>Nozdrzec</t>
  </si>
  <si>
    <t>1803</t>
  </si>
  <si>
    <t>Brzostek</t>
  </si>
  <si>
    <t>Jodłowa</t>
  </si>
  <si>
    <t>Pilzno</t>
  </si>
  <si>
    <t>Żyraków</t>
  </si>
  <si>
    <t>1804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</si>
  <si>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</si>
  <si>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</si>
  <si>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</si>
  <si>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</si>
  <si>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</si>
  <si>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</si>
  <si>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</si>
  <si>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</si>
  <si>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1805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</si>
  <si>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</si>
  <si>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</si>
  <si>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</si>
  <si>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</si>
  <si>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</si>
  <si>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</si>
  <si>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</si>
  <si>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</si>
  <si>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1806</t>
  </si>
  <si>
    <t>Cmolas</t>
  </si>
  <si>
    <t>Majdan Królewski</t>
  </si>
  <si>
    <t>Niwiska</t>
  </si>
  <si>
    <t>Raniżów</t>
  </si>
  <si>
    <t>Dzikowiec</t>
  </si>
  <si>
    <t>1807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</si>
  <si>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</si>
  <si>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</si>
  <si>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</si>
  <si>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</si>
  <si>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</si>
  <si>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</si>
  <si>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</si>
  <si>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</si>
  <si>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</si>
  <si>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</si>
  <si>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1808</t>
  </si>
  <si>
    <t>Grodzisko Dolne</t>
  </si>
  <si>
    <t>Kuryłówka</t>
  </si>
  <si>
    <t>Nowa Sarzyna</t>
  </si>
  <si>
    <t>1809</t>
  </si>
  <si>
    <t>Cieszanów</t>
  </si>
  <si>
    <t>Horyniec-Zdrój</t>
  </si>
  <si>
    <t>Narol</t>
  </si>
  <si>
    <t>Oleszyce</t>
  </si>
  <si>
    <t>Stary Dzików</t>
  </si>
  <si>
    <t>Wielkie Oczy</t>
  </si>
  <si>
    <t>1810</t>
  </si>
  <si>
    <t>Markowa</t>
  </si>
  <si>
    <t>Rakszawa</t>
  </si>
  <si>
    <t>Żołynia</t>
  </si>
  <si>
    <t>1811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</si>
  <si>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</si>
  <si>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</si>
  <si>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</si>
  <si>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</si>
  <si>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</si>
  <si>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</si>
  <si>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</si>
  <si>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</si>
  <si>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1812</t>
  </si>
  <si>
    <t>Harasiuki</t>
  </si>
  <si>
    <t>Jeżowe</t>
  </si>
  <si>
    <t>Krzeszów</t>
  </si>
  <si>
    <t>Rudnik nad Sanem</t>
  </si>
  <si>
    <t>Ulanów</t>
  </si>
  <si>
    <t>1813</t>
  </si>
  <si>
    <t>Bircza</t>
  </si>
  <si>
    <t>Dubiecko</t>
  </si>
  <si>
    <t>Fredropol</t>
  </si>
  <si>
    <t>Krasiczyn</t>
  </si>
  <si>
    <t>Krzywcza</t>
  </si>
  <si>
    <t>Medyka</t>
  </si>
  <si>
    <t>Orły</t>
  </si>
  <si>
    <t>Stubno</t>
  </si>
  <si>
    <t>Żurawica</t>
  </si>
  <si>
    <t>1814</t>
  </si>
  <si>
    <t>Adamówka</t>
  </si>
  <si>
    <t>Gać</t>
  </si>
  <si>
    <t>Jawornik Polski</t>
  </si>
  <si>
    <t>Kańczuga</t>
  </si>
  <si>
    <t>Sieniawa</t>
  </si>
  <si>
    <t>Tryńcza</t>
  </si>
  <si>
    <t>Zarzecze</t>
  </si>
  <si>
    <t>1815</t>
  </si>
  <si>
    <t>Iwierzyce</t>
  </si>
  <si>
    <t>Ostrów</t>
  </si>
  <si>
    <t>Sędziszów Małopolski</t>
  </si>
  <si>
    <t>Wielopole Skrzyńskie</t>
  </si>
  <si>
    <t>1816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</si>
  <si>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</si>
  <si>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</si>
  <si>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</si>
  <si>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</si>
  <si>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</si>
  <si>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</si>
  <si>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</si>
  <si>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</si>
  <si>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</si>
  <si>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</si>
  <si>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</si>
  <si>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1817</t>
  </si>
  <si>
    <t>Besko</t>
  </si>
  <si>
    <t>Bukowsko</t>
  </si>
  <si>
    <t>Komańcza</t>
  </si>
  <si>
    <t>Tyrawa Wołoska</t>
  </si>
  <si>
    <t>Zagórz</t>
  </si>
  <si>
    <t>Zarszyn</t>
  </si>
  <si>
    <t>1818</t>
  </si>
  <si>
    <t>Bojanów</t>
  </si>
  <si>
    <t>Pysznica</t>
  </si>
  <si>
    <t>Radomyśl nad Sanem</t>
  </si>
  <si>
    <t>Zaklików</t>
  </si>
  <si>
    <t>Zaleszany</t>
  </si>
  <si>
    <t>1819</t>
  </si>
  <si>
    <t>Czudec</t>
  </si>
  <si>
    <t>Frysztak</t>
  </si>
  <si>
    <t>Niebylec</t>
  </si>
  <si>
    <t>1820</t>
  </si>
  <si>
    <t>Baranów Sandomierski</t>
  </si>
  <si>
    <t>Gorzyce</t>
  </si>
  <si>
    <t>Grębów</t>
  </si>
  <si>
    <t>Nowa Dęba</t>
  </si>
  <si>
    <t>1821</t>
  </si>
  <si>
    <t>Baligród</t>
  </si>
  <si>
    <t>Cisna</t>
  </si>
  <si>
    <t>Olszanica</t>
  </si>
  <si>
    <t>Solina</t>
  </si>
  <si>
    <t>1861</t>
  </si>
  <si>
    <t>1862</t>
  </si>
  <si>
    <t>1863</t>
  </si>
  <si>
    <t>1864</t>
  </si>
  <si>
    <t>2001</t>
  </si>
  <si>
    <t>Augustów - gmina wiejska</t>
  </si>
  <si>
    <t>Bargłów Kościelny</t>
  </si>
  <si>
    <t>Lipsk</t>
  </si>
  <si>
    <t>Nowinka</t>
  </si>
  <si>
    <t>Płaska</t>
  </si>
  <si>
    <t>Sztabin</t>
  </si>
  <si>
    <t>2002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</si>
  <si>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</si>
  <si>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</si>
  <si>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</si>
  <si>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</si>
  <si>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</si>
  <si>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</si>
  <si>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</si>
  <si>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</si>
  <si>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</si>
  <si>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</si>
  <si>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</si>
  <si>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</si>
  <si>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</si>
  <si>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</si>
  <si>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2003</t>
  </si>
  <si>
    <t>Brańsk</t>
  </si>
  <si>
    <t>Boćki</t>
  </si>
  <si>
    <t>Orla</t>
  </si>
  <si>
    <t>Rudka</t>
  </si>
  <si>
    <t>Wyszki</t>
  </si>
  <si>
    <t>2004</t>
  </si>
  <si>
    <t>Grajewo - gmina wiejska</t>
  </si>
  <si>
    <t>Radziłów</t>
  </si>
  <si>
    <t>Rajgród</t>
  </si>
  <si>
    <t>Szczuczyn</t>
  </si>
  <si>
    <t>2005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</si>
  <si>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</si>
  <si>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</si>
  <si>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</si>
  <si>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</si>
  <si>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</si>
  <si>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</si>
  <si>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</si>
  <si>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2006</t>
  </si>
  <si>
    <t>Grabowo</t>
  </si>
  <si>
    <t>Mały Płock</t>
  </si>
  <si>
    <t>Stawiski</t>
  </si>
  <si>
    <t>Turośl</t>
  </si>
  <si>
    <t>2007</t>
  </si>
  <si>
    <t>Jedwabne</t>
  </si>
  <si>
    <t>Miastkowo</t>
  </si>
  <si>
    <t>Nowogród</t>
  </si>
  <si>
    <t>Piątnica</t>
  </si>
  <si>
    <t>Przytuły</t>
  </si>
  <si>
    <t>Śniadowo</t>
  </si>
  <si>
    <t>Wizna</t>
  </si>
  <si>
    <t>Zbójna</t>
  </si>
  <si>
    <t>2008</t>
  </si>
  <si>
    <t>Goniądz</t>
  </si>
  <si>
    <t>Jasionówka</t>
  </si>
  <si>
    <t>Jaświły</t>
  </si>
  <si>
    <t>Knyszyn</t>
  </si>
  <si>
    <t>Krypno</t>
  </si>
  <si>
    <t>Trzcianne</t>
  </si>
  <si>
    <t>2009</t>
  </si>
  <si>
    <t>Sejny</t>
  </si>
  <si>
    <t>Giby</t>
  </si>
  <si>
    <t>Krasnopol</t>
  </si>
  <si>
    <t>Puńsk</t>
  </si>
  <si>
    <t>2010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</si>
  <si>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</si>
  <si>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</si>
  <si>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</si>
  <si>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</si>
  <si>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</si>
  <si>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</si>
  <si>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</si>
  <si>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2011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</si>
  <si>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</si>
  <si>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</si>
  <si>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</si>
  <si>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</si>
  <si>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</si>
  <si>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</si>
  <si>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</si>
  <si>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Suchowola</t>
  </si>
  <si>
    <t>Szudziałowo</t>
  </si>
  <si>
    <t>2012</t>
  </si>
  <si>
    <t>Bakałarzewo</t>
  </si>
  <si>
    <t>Filipów</t>
  </si>
  <si>
    <t>Jeleniewo</t>
  </si>
  <si>
    <t>Przerośl</t>
  </si>
  <si>
    <t>Raczki</t>
  </si>
  <si>
    <t>Rutka-Tartak</t>
  </si>
  <si>
    <t>Szypliszki</t>
  </si>
  <si>
    <t>Wiżajny</t>
  </si>
  <si>
    <t>2013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</si>
  <si>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</si>
  <si>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</si>
  <si>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</si>
  <si>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</si>
  <si>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</si>
  <si>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</si>
  <si>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</si>
  <si>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</si>
  <si>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2014</t>
  </si>
  <si>
    <t>Kołaki Kościelne</t>
  </si>
  <si>
    <t>Rutki</t>
  </si>
  <si>
    <t>Szumowo</t>
  </si>
  <si>
    <t>2061</t>
  </si>
  <si>
    <t>2062</t>
  </si>
  <si>
    <t>2063</t>
  </si>
  <si>
    <t>2201</t>
  </si>
  <si>
    <t>Borzytuchom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</si>
  <si>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</si>
  <si>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</si>
  <si>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</si>
  <si>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</si>
  <si>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</si>
  <si>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</si>
  <si>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</si>
  <si>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</si>
  <si>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2202</t>
  </si>
  <si>
    <t>Brusy</t>
  </si>
  <si>
    <t>Czersk</t>
  </si>
  <si>
    <t>Konarzyny</t>
  </si>
  <si>
    <t>2203</t>
  </si>
  <si>
    <t>Czarne</t>
  </si>
  <si>
    <t>Debrzno</t>
  </si>
  <si>
    <t>Koczała</t>
  </si>
  <si>
    <t>Przechlewo</t>
  </si>
  <si>
    <t>Rzeczenica</t>
  </si>
  <si>
    <t>2204</t>
  </si>
  <si>
    <t>Cedry Wielkie</t>
  </si>
  <si>
    <t>Kolbudy</t>
  </si>
  <si>
    <t>Przywidz</t>
  </si>
  <si>
    <t>Pszczółki</t>
  </si>
  <si>
    <t>Suchy Dąb</t>
  </si>
  <si>
    <t>Trąbki Wielkie</t>
  </si>
  <si>
    <t>2205</t>
  </si>
  <si>
    <t>Chmielno</t>
  </si>
  <si>
    <t>Przodkowo</t>
  </si>
  <si>
    <t>Sierakowice</t>
  </si>
  <si>
    <t>Somonino</t>
  </si>
  <si>
    <t>Sulęczyno</t>
  </si>
  <si>
    <t>Żukowo</t>
  </si>
  <si>
    <t>2206</t>
  </si>
  <si>
    <t>Dziemiany</t>
  </si>
  <si>
    <t>Karsin</t>
  </si>
  <si>
    <t>Liniewo</t>
  </si>
  <si>
    <t>Lipusz</t>
  </si>
  <si>
    <t>Nowa Karczma</t>
  </si>
  <si>
    <t>Stara Kiszewa</t>
  </si>
  <si>
    <t>2207</t>
  </si>
  <si>
    <t>Gardeja</t>
  </si>
  <si>
    <t>Prabuty</t>
  </si>
  <si>
    <t>Ryjewo</t>
  </si>
  <si>
    <t>Sadlinki</t>
  </si>
  <si>
    <t>2208</t>
  </si>
  <si>
    <t>Łeba</t>
  </si>
  <si>
    <t>Cewice</t>
  </si>
  <si>
    <t>Nowa Wieś Lęborska</t>
  </si>
  <si>
    <t>Wicko</t>
  </si>
  <si>
    <t>2209</t>
  </si>
  <si>
    <t>Lichnowy</t>
  </si>
  <si>
    <t>Miłoradz</t>
  </si>
  <si>
    <t>Nowy Staw</t>
  </si>
  <si>
    <t>Stare Pole</t>
  </si>
  <si>
    <t>2210</t>
  </si>
  <si>
    <t>Krynica Morska</t>
  </si>
  <si>
    <t>Nowy Dwór Gdański</t>
  </si>
  <si>
    <t>Ostaszewo</t>
  </si>
  <si>
    <t>Stegna</t>
  </si>
  <si>
    <t>Sztutowo</t>
  </si>
  <si>
    <t>2211</t>
  </si>
  <si>
    <t>Hel</t>
  </si>
  <si>
    <t>Jastarnia</t>
  </si>
  <si>
    <t>Władysławowo</t>
  </si>
  <si>
    <t>Kosakowo</t>
  </si>
  <si>
    <t>Krokowa</t>
  </si>
  <si>
    <t>2212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</si>
  <si>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</si>
  <si>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</si>
  <si>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</si>
  <si>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</si>
  <si>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</si>
  <si>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</si>
  <si>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</si>
  <si>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Smołdzino</t>
  </si>
  <si>
    <t>2213</t>
  </si>
  <si>
    <t>Czarna Woda</t>
  </si>
  <si>
    <t>Skórcz</t>
  </si>
  <si>
    <t>Bobowo</t>
  </si>
  <si>
    <t>Kaliska</t>
  </si>
  <si>
    <t>Lubichowo</t>
  </si>
  <si>
    <t>Osieczna</t>
  </si>
  <si>
    <t>Skarszewy</t>
  </si>
  <si>
    <t>Smętowo Graniczne</t>
  </si>
  <si>
    <t>Zblewo</t>
  </si>
  <si>
    <t>2214</t>
  </si>
  <si>
    <t>Gniew</t>
  </si>
  <si>
    <t>Morzeszczyn</t>
  </si>
  <si>
    <t>Pelplin</t>
  </si>
  <si>
    <t>Subkowy</t>
  </si>
  <si>
    <t>2215</t>
  </si>
  <si>
    <t>Reda</t>
  </si>
  <si>
    <t>Rumia</t>
  </si>
  <si>
    <t>Choczewo</t>
  </si>
  <si>
    <t>Gniewino</t>
  </si>
  <si>
    <t>Linia</t>
  </si>
  <si>
    <t>Luzino</t>
  </si>
  <si>
    <t>Łęczyce</t>
  </si>
  <si>
    <t>Szemud</t>
  </si>
  <si>
    <t>2216</t>
  </si>
  <si>
    <t>Dzierzgoń</t>
  </si>
  <si>
    <t>Mikołajki Pomorskie</t>
  </si>
  <si>
    <t>Stary Dzierzgoń</t>
  </si>
  <si>
    <t>Stary Targ</t>
  </si>
  <si>
    <t>Sztum</t>
  </si>
  <si>
    <t>2261</t>
  </si>
  <si>
    <t>2262</t>
  </si>
  <si>
    <t>2263</t>
  </si>
  <si>
    <t>2264</t>
  </si>
  <si>
    <t>2401</t>
  </si>
  <si>
    <t>Czeladź</t>
  </si>
  <si>
    <t>Wojkowice</t>
  </si>
  <si>
    <t>Mierzęcice</t>
  </si>
  <si>
    <t>Psary</t>
  </si>
  <si>
    <t>Siewierz</t>
  </si>
  <si>
    <t>Sławków</t>
  </si>
  <si>
    <t>2402</t>
  </si>
  <si>
    <t>Szczyrk</t>
  </si>
  <si>
    <t>Bestwina</t>
  </si>
  <si>
    <t>Buczkowice</t>
  </si>
  <si>
    <t>Jasienica</t>
  </si>
  <si>
    <t>Jaworze</t>
  </si>
  <si>
    <t>Kozy</t>
  </si>
  <si>
    <t>Porąbka</t>
  </si>
  <si>
    <t>Wilamowice</t>
  </si>
  <si>
    <t>Wilkowice</t>
  </si>
  <si>
    <t>2403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</si>
  <si>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</si>
  <si>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</si>
  <si>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</si>
  <si>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</si>
  <si>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</si>
  <si>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</si>
  <si>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</si>
  <si>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</si>
  <si>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</si>
  <si>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</si>
  <si>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2404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</si>
  <si>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</si>
  <si>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</si>
  <si>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</si>
  <si>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</si>
  <si>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</si>
  <si>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</si>
  <si>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</si>
  <si>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</si>
  <si>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</si>
  <si>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</si>
  <si>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Poczesna</t>
  </si>
  <si>
    <t>Przyrów</t>
  </si>
  <si>
    <t>Rędziny</t>
  </si>
  <si>
    <t>Starcza</t>
  </si>
  <si>
    <t>2405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</si>
  <si>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</si>
  <si>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</si>
  <si>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</si>
  <si>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</si>
  <si>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</si>
  <si>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</si>
  <si>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</si>
  <si>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</si>
  <si>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2406</t>
  </si>
  <si>
    <t>Krzepice</t>
  </si>
  <si>
    <t>Lipie</t>
  </si>
  <si>
    <t>Miedźno</t>
  </si>
  <si>
    <t>Panki</t>
  </si>
  <si>
    <t>Popów</t>
  </si>
  <si>
    <t>Przystajń</t>
  </si>
  <si>
    <t>Wręczyca Wielka</t>
  </si>
  <si>
    <t>2407</t>
  </si>
  <si>
    <t>Boronów</t>
  </si>
  <si>
    <t>Ciasna</t>
  </si>
  <si>
    <t>Herby</t>
  </si>
  <si>
    <t>Kochanowice</t>
  </si>
  <si>
    <t>Koszęcin</t>
  </si>
  <si>
    <t>Pawonków</t>
  </si>
  <si>
    <t>Woźniki</t>
  </si>
  <si>
    <t>2408</t>
  </si>
  <si>
    <t>Łaziska Górne</t>
  </si>
  <si>
    <t>Orzesze</t>
  </si>
  <si>
    <t>Ornontowice</t>
  </si>
  <si>
    <t>Wyry</t>
  </si>
  <si>
    <t>2409</t>
  </si>
  <si>
    <t>Koziegłowy</t>
  </si>
  <si>
    <t>Niegowa</t>
  </si>
  <si>
    <t>Poraj</t>
  </si>
  <si>
    <t>Żarki</t>
  </si>
  <si>
    <t>2410</t>
  </si>
  <si>
    <t>Goczałkowice-Zdrój</t>
  </si>
  <si>
    <t>Kobiór</t>
  </si>
  <si>
    <t>Miedźna</t>
  </si>
  <si>
    <t>Pawłowice</t>
  </si>
  <si>
    <t>Suszec</t>
  </si>
  <si>
    <t>2411</t>
  </si>
  <si>
    <t>Kornowac</t>
  </si>
  <si>
    <t>Krzanowice</t>
  </si>
  <si>
    <t>Krzyżanowice</t>
  </si>
  <si>
    <t>Kuźnia Raciborska</t>
  </si>
  <si>
    <t>Nędza</t>
  </si>
  <si>
    <t>Pietrowice Wielkie</t>
  </si>
  <si>
    <t>2412</t>
  </si>
  <si>
    <t>Czerwionka-Leszczyny</t>
  </si>
  <si>
    <t>Gaszowice</t>
  </si>
  <si>
    <t>Jejkowice</t>
  </si>
  <si>
    <t>Lyski</t>
  </si>
  <si>
    <t>Świerklany</t>
  </si>
  <si>
    <t>2413</t>
  </si>
  <si>
    <t>Kalety</t>
  </si>
  <si>
    <t>Miasteczko Śląskie</t>
  </si>
  <si>
    <t>Radzionków</t>
  </si>
  <si>
    <t>Krupski Młyn</t>
  </si>
  <si>
    <t>Ożarowice</t>
  </si>
  <si>
    <t>Świerklaniec</t>
  </si>
  <si>
    <t>Tworóg</t>
  </si>
  <si>
    <t>Zbrosławice</t>
  </si>
  <si>
    <t>2414</t>
  </si>
  <si>
    <t>Bieruń</t>
  </si>
  <si>
    <t>Imielin</t>
  </si>
  <si>
    <t>Lędziny</t>
  </si>
  <si>
    <t>Bojszowy</t>
  </si>
  <si>
    <t>Chełm Śląski</t>
  </si>
  <si>
    <t>2415</t>
  </si>
  <si>
    <t>Pszów</t>
  </si>
  <si>
    <t>Radlin</t>
  </si>
  <si>
    <t>Rydułtowy</t>
  </si>
  <si>
    <t>Godów</t>
  </si>
  <si>
    <t>Lubomia</t>
  </si>
  <si>
    <t>Marklowice</t>
  </si>
  <si>
    <t>Mszana</t>
  </si>
  <si>
    <t>2416</t>
  </si>
  <si>
    <t>Poręba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</si>
  <si>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</si>
  <si>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</si>
  <si>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</si>
  <si>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</si>
  <si>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</si>
  <si>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</si>
  <si>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</si>
  <si>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</si>
  <si>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2417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</si>
  <si>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</si>
  <si>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</si>
  <si>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</si>
  <si>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</si>
  <si>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</si>
  <si>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</si>
  <si>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</si>
  <si>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</si>
  <si>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</si>
  <si>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</si>
  <si>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</si>
  <si>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</si>
  <si>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</si>
  <si>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</si>
  <si>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</si>
  <si>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</si>
  <si>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</si>
  <si>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</si>
  <si>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</si>
  <si>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</si>
  <si>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</si>
  <si>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</si>
  <si>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</si>
  <si>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</si>
  <si>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</si>
  <si>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</si>
  <si>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</si>
  <si>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</si>
  <si>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</si>
  <si>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</si>
  <si>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</si>
  <si>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</si>
  <si>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2601</t>
  </si>
  <si>
    <t>Gnojno</t>
  </si>
  <si>
    <t>Nowy Korczyn</t>
  </si>
  <si>
    <t>Pacanów</t>
  </si>
  <si>
    <t>Solec-Zdrój</t>
  </si>
  <si>
    <t>Stopnica</t>
  </si>
  <si>
    <t>Tuczępy</t>
  </si>
  <si>
    <t>Wiślica</t>
  </si>
  <si>
    <t>2602</t>
  </si>
  <si>
    <t>Imielno</t>
  </si>
  <si>
    <t>Małogoszcz</t>
  </si>
  <si>
    <t>Nagłowice</t>
  </si>
  <si>
    <t>Oksa</t>
  </si>
  <si>
    <t>Sędziszów</t>
  </si>
  <si>
    <t>Sobków</t>
  </si>
  <si>
    <t>Wodzisław</t>
  </si>
  <si>
    <t>2603</t>
  </si>
  <si>
    <t>Bejsce</t>
  </si>
  <si>
    <t>Opatowiec</t>
  </si>
  <si>
    <t>Skalbmierz</t>
  </si>
  <si>
    <t>2604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</si>
  <si>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</si>
  <si>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</si>
  <si>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</si>
  <si>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</si>
  <si>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</si>
  <si>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</si>
  <si>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</si>
  <si>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</si>
  <si>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</si>
  <si>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</si>
  <si>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</si>
  <si>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</si>
  <si>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</si>
  <si>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</si>
  <si>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</si>
  <si>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</si>
  <si>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</si>
  <si>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2605</t>
  </si>
  <si>
    <t>Fałków</t>
  </si>
  <si>
    <t>Gowarczów</t>
  </si>
  <si>
    <t>Radoszyce</t>
  </si>
  <si>
    <t>Ruda Maleniecka</t>
  </si>
  <si>
    <t>Słupia (Konecka)</t>
  </si>
  <si>
    <t>Smyków</t>
  </si>
  <si>
    <t>Stąporków</t>
  </si>
  <si>
    <t>2606</t>
  </si>
  <si>
    <t>Baćkowice</t>
  </si>
  <si>
    <t>Iwaniska</t>
  </si>
  <si>
    <t>Lipnik</t>
  </si>
  <si>
    <t>Ożarów</t>
  </si>
  <si>
    <t>Sadowie</t>
  </si>
  <si>
    <t>Tarłów</t>
  </si>
  <si>
    <t>Wojciechowice</t>
  </si>
  <si>
    <t>2607</t>
  </si>
  <si>
    <t>Bałtów</t>
  </si>
  <si>
    <t>Bodzechów</t>
  </si>
  <si>
    <t>Ćmielów</t>
  </si>
  <si>
    <t>Kunów</t>
  </si>
  <si>
    <t>Waśniów</t>
  </si>
  <si>
    <t>2608</t>
  </si>
  <si>
    <t>Działoszyce</t>
  </si>
  <si>
    <t>Kije</t>
  </si>
  <si>
    <t>Michałów</t>
  </si>
  <si>
    <t>Złota</t>
  </si>
  <si>
    <t>2609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</si>
  <si>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</si>
  <si>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</si>
  <si>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</si>
  <si>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</si>
  <si>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</si>
  <si>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</si>
  <si>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</si>
  <si>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</si>
  <si>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2610</t>
  </si>
  <si>
    <t>Bliżyn</t>
  </si>
  <si>
    <t>Łączna</t>
  </si>
  <si>
    <t>Skarżysko Kościelne</t>
  </si>
  <si>
    <t>Suchedniów</t>
  </si>
  <si>
    <t>2611</t>
  </si>
  <si>
    <t>Mirzec</t>
  </si>
  <si>
    <t>Pawłów</t>
  </si>
  <si>
    <t>Wąchock</t>
  </si>
  <si>
    <t>2612</t>
  </si>
  <si>
    <t>Bogoria</t>
  </si>
  <si>
    <t>Połaniec</t>
  </si>
  <si>
    <t>Rytwiany</t>
  </si>
  <si>
    <t>Szydłów</t>
  </si>
  <si>
    <t>2613</t>
  </si>
  <si>
    <t>Kluczewsko</t>
  </si>
  <si>
    <t>Krasocin</t>
  </si>
  <si>
    <t>Moskorzew</t>
  </si>
  <si>
    <t>Secemin</t>
  </si>
  <si>
    <t>2661</t>
  </si>
  <si>
    <t>2801</t>
  </si>
  <si>
    <t>Górowo Iławeckie</t>
  </si>
  <si>
    <t>Bisztynek</t>
  </si>
  <si>
    <t>Sępopol</t>
  </si>
  <si>
    <t>2802</t>
  </si>
  <si>
    <t>Braniewo - gmina wiejska</t>
  </si>
  <si>
    <t>Frombork</t>
  </si>
  <si>
    <t>Lelkowo</t>
  </si>
  <si>
    <t>Pieniężno</t>
  </si>
  <si>
    <t>Płoskinia</t>
  </si>
  <si>
    <t>Wilczęta</t>
  </si>
  <si>
    <t>2803</t>
  </si>
  <si>
    <t>Działdowo - gmina wiejska</t>
  </si>
  <si>
    <t>Iłowo-Osada</t>
  </si>
  <si>
    <t>Lidzbark</t>
  </si>
  <si>
    <t>Płośnica</t>
  </si>
  <si>
    <t>2804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</si>
  <si>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</si>
  <si>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</si>
  <si>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</si>
  <si>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</si>
  <si>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</si>
  <si>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</si>
  <si>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</si>
  <si>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</si>
  <si>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2805</t>
  </si>
  <si>
    <t>Ełk - gmina wiejska</t>
  </si>
  <si>
    <t>Kalinowo</t>
  </si>
  <si>
    <t>Prostki</t>
  </si>
  <si>
    <t>Stare Juchy</t>
  </si>
  <si>
    <t>2806</t>
  </si>
  <si>
    <t>Giżycko - gmina wiejska</t>
  </si>
  <si>
    <t>Kruklanki</t>
  </si>
  <si>
    <t>Miłki</t>
  </si>
  <si>
    <t>Ryn</t>
  </si>
  <si>
    <t>Wydminy</t>
  </si>
  <si>
    <t>2807</t>
  </si>
  <si>
    <t>Lubawa</t>
  </si>
  <si>
    <t>Kisielice</t>
  </si>
  <si>
    <t>Susz</t>
  </si>
  <si>
    <t>Zalewo</t>
  </si>
  <si>
    <t>2808</t>
  </si>
  <si>
    <t>Barciany</t>
  </si>
  <si>
    <t>Korsze</t>
  </si>
  <si>
    <t>Reszel</t>
  </si>
  <si>
    <t>Srokowo</t>
  </si>
  <si>
    <t>2809</t>
  </si>
  <si>
    <t>Lidzbark Warmiński</t>
  </si>
  <si>
    <t>Kiwity</t>
  </si>
  <si>
    <t>Lubomino</t>
  </si>
  <si>
    <t>Orneta</t>
  </si>
  <si>
    <t>2810</t>
  </si>
  <si>
    <t>Mrągowo</t>
  </si>
  <si>
    <t>Mikołajki</t>
  </si>
  <si>
    <t>Piecki</t>
  </si>
  <si>
    <t>Sorkwity</t>
  </si>
  <si>
    <t>2811</t>
  </si>
  <si>
    <t>Janowiec Kościelny</t>
  </si>
  <si>
    <t>Janowo</t>
  </si>
  <si>
    <t>Kozłowo</t>
  </si>
  <si>
    <t>2812</t>
  </si>
  <si>
    <t>Biskupiec</t>
  </si>
  <si>
    <t>Grodziczno</t>
  </si>
  <si>
    <t>Kurzętnik</t>
  </si>
  <si>
    <t>2813</t>
  </si>
  <si>
    <t>Kowale Oleckie</t>
  </si>
  <si>
    <t>Świętajno</t>
  </si>
  <si>
    <t>Wieliczki</t>
  </si>
  <si>
    <t>2814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</si>
  <si>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</si>
  <si>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</si>
  <si>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</si>
  <si>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</si>
  <si>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</si>
  <si>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</si>
  <si>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</si>
  <si>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</si>
  <si>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</si>
  <si>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</si>
  <si>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2815</t>
  </si>
  <si>
    <t>Dąbrówno</t>
  </si>
  <si>
    <t>Grunwald</t>
  </si>
  <si>
    <t>Łukta</t>
  </si>
  <si>
    <t>Małdyty</t>
  </si>
  <si>
    <t>Miłakowo</t>
  </si>
  <si>
    <t>Miłomłyn</t>
  </si>
  <si>
    <t>Morąg</t>
  </si>
  <si>
    <t>2816</t>
  </si>
  <si>
    <t>Biała Piska</t>
  </si>
  <si>
    <t>Orzysz</t>
  </si>
  <si>
    <t>Ruciane-Nida</t>
  </si>
  <si>
    <t>2817</t>
  </si>
  <si>
    <t>Dźwierzuty</t>
  </si>
  <si>
    <t>Jedwabno</t>
  </si>
  <si>
    <t>Pasym</t>
  </si>
  <si>
    <t>Rozogi</t>
  </si>
  <si>
    <t>Wielbark</t>
  </si>
  <si>
    <t>2818</t>
  </si>
  <si>
    <t>Banie Mazurskie</t>
  </si>
  <si>
    <t>Dubeninki</t>
  </si>
  <si>
    <t>Gołdap</t>
  </si>
  <si>
    <t>2819</t>
  </si>
  <si>
    <t>Budry</t>
  </si>
  <si>
    <t>Pozezdrze</t>
  </si>
  <si>
    <t>Węgorzewo</t>
  </si>
  <si>
    <t>2861</t>
  </si>
  <si>
    <t>2862</t>
  </si>
  <si>
    <t>3001</t>
  </si>
  <si>
    <t>Budzyń</t>
  </si>
  <si>
    <t>Margonin</t>
  </si>
  <si>
    <t>Szamocin</t>
  </si>
  <si>
    <t>3002</t>
  </si>
  <si>
    <t>Czarnków - gmina wiejska</t>
  </si>
  <si>
    <t>Drawsko</t>
  </si>
  <si>
    <t>Krzyż Wielkopolski</t>
  </si>
  <si>
    <t>Lubasz</t>
  </si>
  <si>
    <t>Połajewo</t>
  </si>
  <si>
    <t>Trzcianka</t>
  </si>
  <si>
    <t>Wieleń</t>
  </si>
  <si>
    <t>3003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</si>
  <si>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</si>
  <si>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</si>
  <si>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</si>
  <si>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</si>
  <si>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</si>
  <si>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</si>
  <si>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</si>
  <si>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</si>
  <si>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3004</t>
  </si>
  <si>
    <t>Borek Wielkopolski</t>
  </si>
  <si>
    <t>Krobia</t>
  </si>
  <si>
    <t>Pępowo</t>
  </si>
  <si>
    <t>Pogorzela</t>
  </si>
  <si>
    <t>Poniec</t>
  </si>
  <si>
    <t>3005</t>
  </si>
  <si>
    <t>Granowo</t>
  </si>
  <si>
    <t>Kamieniec</t>
  </si>
  <si>
    <t>Rakoniewice</t>
  </si>
  <si>
    <t>Wielichowo</t>
  </si>
  <si>
    <t>3006</t>
  </si>
  <si>
    <t>Jaraczewo</t>
  </si>
  <si>
    <t>Kotlin</t>
  </si>
  <si>
    <t>Żerków</t>
  </si>
  <si>
    <t>3007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</si>
  <si>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</si>
  <si>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</si>
  <si>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</si>
  <si>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</si>
  <si>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</si>
  <si>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</si>
  <si>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</si>
  <si>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</si>
  <si>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</si>
  <si>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</si>
  <si>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3008</t>
  </si>
  <si>
    <t>Bralin</t>
  </si>
  <si>
    <t>Łęka Opatowska</t>
  </si>
  <si>
    <t>Perzów</t>
  </si>
  <si>
    <t>Rychtal</t>
  </si>
  <si>
    <t>Trzcinica</t>
  </si>
  <si>
    <t>3009</t>
  </si>
  <si>
    <t>Babiak</t>
  </si>
  <si>
    <t>Chodów</t>
  </si>
  <si>
    <t>Grzegorzew</t>
  </si>
  <si>
    <t>Kościelec</t>
  </si>
  <si>
    <t>Olszówka</t>
  </si>
  <si>
    <t>Osiek Mały</t>
  </si>
  <si>
    <t>Przedecz</t>
  </si>
  <si>
    <t>3010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</si>
  <si>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</si>
  <si>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</si>
  <si>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</si>
  <si>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</si>
  <si>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</si>
  <si>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</si>
  <si>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</si>
  <si>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</si>
  <si>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</si>
  <si>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</si>
  <si>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</si>
  <si>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</si>
  <si>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</si>
  <si>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3011</t>
  </si>
  <si>
    <t>Czempiń</t>
  </si>
  <si>
    <t>Krzywiń</t>
  </si>
  <si>
    <t>Śmigiel</t>
  </si>
  <si>
    <t>3012</t>
  </si>
  <si>
    <t>Kobylin</t>
  </si>
  <si>
    <t>Koźmin Wielkopolski</t>
  </si>
  <si>
    <t>Rozdrażew</t>
  </si>
  <si>
    <t>3013</t>
  </si>
  <si>
    <t>Krzemieniewo</t>
  </si>
  <si>
    <t>Rydzyna</t>
  </si>
  <si>
    <t>Święciechowa</t>
  </si>
  <si>
    <t>Wijewo</t>
  </si>
  <si>
    <t>Włoszakowice</t>
  </si>
  <si>
    <t>3014</t>
  </si>
  <si>
    <t>Chrzypsko Wielkie</t>
  </si>
  <si>
    <t>Kwilcz</t>
  </si>
  <si>
    <t>Sieraków</t>
  </si>
  <si>
    <t>3015</t>
  </si>
  <si>
    <t>Kuślin</t>
  </si>
  <si>
    <t>Lwówek</t>
  </si>
  <si>
    <t>Miedzichowo</t>
  </si>
  <si>
    <t>Opalenica</t>
  </si>
  <si>
    <t>Zbąszyń</t>
  </si>
  <si>
    <t>3016</t>
  </si>
  <si>
    <t>Rogoźno</t>
  </si>
  <si>
    <t>Ryczywół</t>
  </si>
  <si>
    <t>3017</t>
  </si>
  <si>
    <t>Nowe Skalmierzyce</t>
  </si>
  <si>
    <t>Odolanów</t>
  </si>
  <si>
    <t>Przygodzice</t>
  </si>
  <si>
    <t>Raszków</t>
  </si>
  <si>
    <t>Sieroszewice</t>
  </si>
  <si>
    <t>Sośnie</t>
  </si>
  <si>
    <t>3018</t>
  </si>
  <si>
    <t>Czajków</t>
  </si>
  <si>
    <t>Doruchów</t>
  </si>
  <si>
    <t>Grabów nad Prosną</t>
  </si>
  <si>
    <t>Kobyla Góra</t>
  </si>
  <si>
    <t>Kraszewice</t>
  </si>
  <si>
    <t>Mikstat</t>
  </si>
  <si>
    <t>3019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</si>
  <si>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</si>
  <si>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</si>
  <si>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</si>
  <si>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</si>
  <si>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</si>
  <si>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</si>
  <si>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</si>
  <si>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3020</t>
  </si>
  <si>
    <t>Chocz</t>
  </si>
  <si>
    <t>Dobrzyca</t>
  </si>
  <si>
    <t>Gizałki</t>
  </si>
  <si>
    <t>Gołuchów</t>
  </si>
  <si>
    <t>3021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</si>
  <si>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</si>
  <si>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</si>
  <si>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</si>
  <si>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</si>
  <si>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</si>
  <si>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</si>
  <si>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</si>
  <si>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</si>
  <si>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</si>
  <si>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</si>
  <si>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</si>
  <si>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</si>
  <si>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</si>
  <si>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</si>
  <si>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</si>
  <si>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</si>
  <si>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3022</t>
  </si>
  <si>
    <t>Bojanowo</t>
  </si>
  <si>
    <t>Jutrosin</t>
  </si>
  <si>
    <t>Miejska Górka</t>
  </si>
  <si>
    <t>Pakosław</t>
  </si>
  <si>
    <t>3023</t>
  </si>
  <si>
    <t>Lądek</t>
  </si>
  <si>
    <t>Orchowo</t>
  </si>
  <si>
    <t>Ostrowite</t>
  </si>
  <si>
    <t>Powidz</t>
  </si>
  <si>
    <t>Strzałkowo</t>
  </si>
  <si>
    <t>Zagórów</t>
  </si>
  <si>
    <t>3024</t>
  </si>
  <si>
    <t>Obrzycko</t>
  </si>
  <si>
    <t>Duszniki</t>
  </si>
  <si>
    <t>Kaźmierz</t>
  </si>
  <si>
    <t>Ostroróg</t>
  </si>
  <si>
    <t>Wronki</t>
  </si>
  <si>
    <t>3025</t>
  </si>
  <si>
    <t>Dominowo</t>
  </si>
  <si>
    <t>Krzykosy</t>
  </si>
  <si>
    <t>Nowe Miasto nad Wartą</t>
  </si>
  <si>
    <t>Zaniemyśl</t>
  </si>
  <si>
    <t>3026</t>
  </si>
  <si>
    <t>Dolsk</t>
  </si>
  <si>
    <t>Książ Wielkopolski</t>
  </si>
  <si>
    <t>3027</t>
  </si>
  <si>
    <t>Brudzew</t>
  </si>
  <si>
    <t>Kawęczyn</t>
  </si>
  <si>
    <t>Malanów</t>
  </si>
  <si>
    <t>Przykona</t>
  </si>
  <si>
    <t>Tuliszków</t>
  </si>
  <si>
    <t>Władysławów</t>
  </si>
  <si>
    <t>3028</t>
  </si>
  <si>
    <t>Damasławek</t>
  </si>
  <si>
    <t>Gołańcz</t>
  </si>
  <si>
    <t>Mieścisko</t>
  </si>
  <si>
    <t>Skoki</t>
  </si>
  <si>
    <t>Wapno</t>
  </si>
  <si>
    <t>3029</t>
  </si>
  <si>
    <t>Przemęt</t>
  </si>
  <si>
    <t>Siedlec</t>
  </si>
  <si>
    <t>3030</t>
  </si>
  <si>
    <t>Kołaczkowo</t>
  </si>
  <si>
    <t>Miłosław</t>
  </si>
  <si>
    <t>Nekla</t>
  </si>
  <si>
    <t>Pyzdry</t>
  </si>
  <si>
    <t>3031</t>
  </si>
  <si>
    <t>Jastrowie</t>
  </si>
  <si>
    <t>Krajenka</t>
  </si>
  <si>
    <t>Lipka</t>
  </si>
  <si>
    <t>Okonek</t>
  </si>
  <si>
    <t>Tarnówka</t>
  </si>
  <si>
    <t>3061</t>
  </si>
  <si>
    <t>3062</t>
  </si>
  <si>
    <t>3063</t>
  </si>
  <si>
    <t>3064</t>
  </si>
  <si>
    <t>3201</t>
  </si>
  <si>
    <t>Białogard - gmina wiejska</t>
  </si>
  <si>
    <t>Karlino</t>
  </si>
  <si>
    <t>Tychowo</t>
  </si>
  <si>
    <t>3202</t>
  </si>
  <si>
    <t>Bierzwnik</t>
  </si>
  <si>
    <t>Drawno</t>
  </si>
  <si>
    <t>Krzęcin</t>
  </si>
  <si>
    <t>Pełczyce</t>
  </si>
  <si>
    <t>Recz</t>
  </si>
  <si>
    <t>3203</t>
  </si>
  <si>
    <t>Czaplinek</t>
  </si>
  <si>
    <t>Kalisz Pomorski</t>
  </si>
  <si>
    <t>Ostrowice</t>
  </si>
  <si>
    <t>Wierzchowo</t>
  </si>
  <si>
    <t>Złocieniec</t>
  </si>
  <si>
    <t>3204</t>
  </si>
  <si>
    <t>Nowogard</t>
  </si>
  <si>
    <t>Osina</t>
  </si>
  <si>
    <t>Przybiernów</t>
  </si>
  <si>
    <t>Stepnica</t>
  </si>
  <si>
    <t>3205</t>
  </si>
  <si>
    <t>Brojce</t>
  </si>
  <si>
    <t>Karnice</t>
  </si>
  <si>
    <t>Płoty</t>
  </si>
  <si>
    <t>Rewal</t>
  </si>
  <si>
    <t>Trzebiatów</t>
  </si>
  <si>
    <t>3206</t>
  </si>
  <si>
    <t>Banie</t>
  </si>
  <si>
    <t>Cedynia</t>
  </si>
  <si>
    <t>Chojna</t>
  </si>
  <si>
    <t>Mieszkowice</t>
  </si>
  <si>
    <t>Moryń</t>
  </si>
  <si>
    <t>Stare Czarnowo</t>
  </si>
  <si>
    <t>Trzcińsko-Zdrój</t>
  </si>
  <si>
    <t>Widuchowa</t>
  </si>
  <si>
    <t>3207</t>
  </si>
  <si>
    <t>Dziwnów</t>
  </si>
  <si>
    <t>Golczewo</t>
  </si>
  <si>
    <t>Międzyzdroje</t>
  </si>
  <si>
    <t>Świerzno</t>
  </si>
  <si>
    <t>Wolin</t>
  </si>
  <si>
    <t>3208</t>
  </si>
  <si>
    <t>Dygowo</t>
  </si>
  <si>
    <t>Gościno</t>
  </si>
  <si>
    <t>Rymań</t>
  </si>
  <si>
    <t>Siemyśl</t>
  </si>
  <si>
    <t>Ustronie Morskie</t>
  </si>
  <si>
    <t>3209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</si>
  <si>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</si>
  <si>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</si>
  <si>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</si>
  <si>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</si>
  <si>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</si>
  <si>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</si>
  <si>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</si>
  <si>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</si>
  <si>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3210</t>
  </si>
  <si>
    <t>Barlinek</t>
  </si>
  <si>
    <t>Boleszkowice</t>
  </si>
  <si>
    <t>Nowogródek Pomorski</t>
  </si>
  <si>
    <t>3211</t>
  </si>
  <si>
    <t>Dobra (Szczecińska)</t>
  </si>
  <si>
    <t>Kołbaskowo</t>
  </si>
  <si>
    <t>Nowe Warpno</t>
  </si>
  <si>
    <t>Police</t>
  </si>
  <si>
    <t>3212</t>
  </si>
  <si>
    <t>Bielice</t>
  </si>
  <si>
    <t>Kozielice</t>
  </si>
  <si>
    <t>Lipiany</t>
  </si>
  <si>
    <t>Przelewice</t>
  </si>
  <si>
    <t>Warnice</t>
  </si>
  <si>
    <t>3213</t>
  </si>
  <si>
    <t>Darłowo</t>
  </si>
  <si>
    <t>Malechowo</t>
  </si>
  <si>
    <t>Postomino</t>
  </si>
  <si>
    <t>3214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</si>
  <si>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</si>
  <si>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</si>
  <si>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</si>
  <si>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</si>
  <si>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</si>
  <si>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</si>
  <si>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</si>
  <si>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</si>
  <si>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3215</t>
  </si>
  <si>
    <t>Barwice</t>
  </si>
  <si>
    <t>Biały Bór</t>
  </si>
  <si>
    <t>Borne Sulinowo</t>
  </si>
  <si>
    <t>Grzmiąca</t>
  </si>
  <si>
    <t>3216</t>
  </si>
  <si>
    <t>Świdwin</t>
  </si>
  <si>
    <t>Brzeżno</t>
  </si>
  <si>
    <t>Połczyn-Zdrój</t>
  </si>
  <si>
    <t>Rąbino</t>
  </si>
  <si>
    <t>Sławoborze</t>
  </si>
  <si>
    <t>3217</t>
  </si>
  <si>
    <t>Człopa</t>
  </si>
  <si>
    <t>Mirosławiec</t>
  </si>
  <si>
    <t>Tuczno</t>
  </si>
  <si>
    <t>3218</t>
  </si>
  <si>
    <t>Łobez</t>
  </si>
  <si>
    <t>Radowo Małe</t>
  </si>
  <si>
    <t>Resko</t>
  </si>
  <si>
    <t>Węgorzyno</t>
  </si>
  <si>
    <t>3261</t>
  </si>
  <si>
    <t>3262</t>
  </si>
  <si>
    <t>3263</t>
  </si>
  <si>
    <t>T</t>
  </si>
  <si>
    <t>N</t>
  </si>
  <si>
    <t>Semestr studiów</t>
  </si>
  <si>
    <t>piąty</t>
  </si>
  <si>
    <t>szósty</t>
  </si>
  <si>
    <t>siódmy</t>
  </si>
  <si>
    <t>KOMP</t>
  </si>
  <si>
    <t>NOWE KOMPETENCJE SZANSĄ NA ZAWODOWY SUKCES - program rozwoju kompetencji studentów WSB w Toruniu</t>
  </si>
  <si>
    <t>Inżynieria zarządzania</t>
  </si>
  <si>
    <r>
      <t xml:space="preserve">Semestr studiów </t>
    </r>
    <r>
      <rPr>
        <sz val="9"/>
        <color theme="1"/>
        <rFont val="Arial"/>
        <family val="2"/>
        <charset val="238"/>
      </rPr>
      <t>(wybierz z listy)</t>
    </r>
  </si>
  <si>
    <t>POWR.03.01.00-00-K411/16</t>
  </si>
  <si>
    <t>Spełniam kryteria kwalifikowalności uprawniające do udziału w Projekcie, tzn.: jestem studentem/studentką Wyższej Szkoły Bankowej w Toruniu jednego z następujących kierunków: Finanse i rachunkowość, Prawo w biznesie, Psychologia w biznesie, Inżynieria zarządzania, Pedagogika, Design w biznesie lub Informatyka w biznesie;</t>
  </si>
  <si>
    <t>Obecne zatrudnienie</t>
  </si>
  <si>
    <t>Na potrzeby procesu rekrutacji oświadczam, że moje obecne miejsce zatrudnienia jest:</t>
  </si>
  <si>
    <t>zgodne z kierunkiem studiów</t>
  </si>
  <si>
    <t>niezgodne z kierunkiem studiów</t>
  </si>
  <si>
    <t>nie dotyczy (obecnie nie pracuję)</t>
  </si>
  <si>
    <t>oświadczenie o zatrudnieniu zgodnym z kierunkiem</t>
  </si>
  <si>
    <t>Formy wsparcia</t>
  </si>
  <si>
    <t>1. wybór:</t>
  </si>
  <si>
    <t>3. wybór:</t>
  </si>
  <si>
    <t>2. wybór:</t>
  </si>
  <si>
    <t>* w przypadku braku wolnych miejsc w ramach wsparcia z 1. wyboru uczestnik zakwalifikowany zostanie do wsparcia wybranego jako 2. itd.</t>
  </si>
  <si>
    <t>wsparcie1</t>
  </si>
  <si>
    <t>wsparcie2</t>
  </si>
  <si>
    <t>wsparcie3</t>
  </si>
  <si>
    <t>Szkolenie certyfikujące Prince2 (24 godz.)</t>
  </si>
  <si>
    <t>Szkolenie certyfikujące ECDL – Zaawansowane arkusze kalkulacyjne (24 godz.)</t>
  </si>
  <si>
    <t>Szkolenie certyfikujące ECDL – Zaawansowana grafika menedżerska i prezentacyjna (24 godz.)</t>
  </si>
  <si>
    <t>Szkolenie certyfikujące ECDL – IT Security (24 godz.)</t>
  </si>
  <si>
    <t>Szkolenie certyfikujące ECDL – CAD 2D (24 godz.)</t>
  </si>
  <si>
    <t>Dodatkowo wyrażam chęć wzięcia udziału w wizycie studyjnej w firmie/przedsiębiorstwie:</t>
  </si>
  <si>
    <r>
      <t xml:space="preserve">W ramach projektu będę uczestniczył w grze diagnostyczno-symulacyjnej zwiększającej kompetencje miękkie, a </t>
    </r>
    <r>
      <rPr>
        <b/>
        <u/>
        <sz val="11"/>
        <color theme="1"/>
        <rFont val="Arial"/>
        <family val="2"/>
        <charset val="238"/>
      </rPr>
      <t>jako drugą formę wsparcia wybieram</t>
    </r>
    <r>
      <rPr>
        <b/>
        <sz val="11"/>
        <color theme="1"/>
        <rFont val="Arial"/>
        <family val="2"/>
        <charset val="238"/>
      </rPr>
      <t>:*</t>
    </r>
  </si>
  <si>
    <t>dodatkowe_wsparcie</t>
  </si>
  <si>
    <t>Dodatkowo wyrażam chęć wzięcia udziału w warsztatach z praktykami</t>
  </si>
  <si>
    <t>Dodatkowo wyrażam chęć wzięcia udziału w Laboratorium Pracy Projektowej</t>
  </si>
  <si>
    <t>Szkolenie Mediatora (40h)</t>
  </si>
  <si>
    <t>Kurs języka migowego (60h)</t>
  </si>
  <si>
    <t>Moduł przedsiębiorczości (36h)</t>
  </si>
  <si>
    <t>Język angielski z certyfikatem TOEIC (48h)</t>
  </si>
  <si>
    <t>Język niemiecki z certyfikatem WiDaF (48h)</t>
  </si>
  <si>
    <t xml:space="preserve">Zostałem(am) poinformowany(a), że Projekt jest współfinansowany przez Unię Europejską w ramach Europejskiego Funduszu Społecznego;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</si>
</sst>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;;;"/>
    <numFmt numFmtId="165" formatCode="d/mm/yyyy"/>
  </numFmts>
  <fonts count="28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0"/>
      <name val="Arial CE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10"/>
      <color rgb="FFFF0000"/>
      <name val="Arial"/>
      <family val="2"/>
      <charset val="238"/>
    </font>
    <font>
      <sz val="8.5"/>
      <color theme="1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.5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u/>
      <sz val="11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D2FF"/>
        <bgColor indexed="64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5">
    <xf numFmtId="0" fontId="0" fillId="0" borderId="0"/>
    <xf numFmtId="0" fontId="9" fillId="0" borderId="0"/>
    <xf numFmtId="0" fontId="21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1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Alignment="1" applyProtection="1">
      <alignment vertical="center"/>
    </xf>
    <xf numFmtId="0" fontId="10" fillId="4" borderId="2" xfId="1" applyFont="1" applyFill="1" applyBorder="1" applyAlignment="1" applyProtection="1">
      <alignment vertical="center"/>
    </xf>
    <xf numFmtId="0" fontId="11" fillId="5" borderId="2" xfId="0" applyFont="1" applyFill="1" applyBorder="1" applyAlignment="1" applyProtection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0" fillId="4" borderId="3" xfId="1" applyFont="1" applyFill="1" applyBorder="1" applyAlignment="1" applyProtection="1">
      <alignment horizontal="center" vertical="center"/>
    </xf>
    <xf numFmtId="0" fontId="10" fillId="4" borderId="12" xfId="1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0" fillId="4" borderId="0" xfId="1" applyFont="1" applyFill="1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8" borderId="0" xfId="0" applyFill="1" applyBorder="1" applyAlignment="1" applyProtection="1">
      <alignment vertic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vertical="center"/>
    </xf>
    <xf numFmtId="0" fontId="1" fillId="8" borderId="0" xfId="0" applyFont="1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vertical="center"/>
    </xf>
    <xf numFmtId="0" fontId="3" fillId="8" borderId="5" xfId="0" applyFont="1" applyFill="1" applyBorder="1" applyAlignment="1" applyProtection="1">
      <alignment vertical="center"/>
    </xf>
    <xf numFmtId="0" fontId="1" fillId="8" borderId="5" xfId="0" applyFont="1" applyFill="1" applyBorder="1" applyAlignment="1" applyProtection="1">
      <alignment vertical="center"/>
    </xf>
    <xf numFmtId="0" fontId="1" fillId="8" borderId="0" xfId="0" applyFont="1" applyFill="1" applyBorder="1" applyAlignment="1" applyProtection="1">
      <alignment horizontal="right" vertical="center"/>
    </xf>
    <xf numFmtId="0" fontId="13" fillId="8" borderId="0" xfId="0" applyFont="1" applyFill="1" applyBorder="1" applyAlignment="1" applyProtection="1">
      <alignment vertical="center"/>
    </xf>
    <xf numFmtId="0" fontId="12" fillId="8" borderId="0" xfId="0" applyFont="1" applyFill="1" applyBorder="1" applyAlignment="1" applyProtection="1">
      <alignment vertical="center"/>
    </xf>
    <xf numFmtId="0" fontId="12" fillId="8" borderId="0" xfId="0" applyFont="1" applyFill="1" applyBorder="1" applyAlignment="1" applyProtection="1">
      <alignment horizontal="right" vertical="center"/>
    </xf>
    <xf numFmtId="0" fontId="14" fillId="8" borderId="0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vertical="center"/>
    </xf>
    <xf numFmtId="0" fontId="0" fillId="8" borderId="5" xfId="0" applyFill="1" applyBorder="1" applyAlignment="1" applyProtection="1">
      <alignment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8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3" fillId="8" borderId="0" xfId="0" applyFont="1" applyFill="1" applyBorder="1" applyAlignment="1" applyProtection="1">
      <alignment vertical="center" wrapText="1"/>
    </xf>
    <xf numFmtId="0" fontId="4" fillId="8" borderId="0" xfId="0" applyFont="1" applyFill="1" applyBorder="1" applyAlignment="1" applyProtection="1">
      <alignment horizontal="center" vertical="center"/>
    </xf>
    <xf numFmtId="0" fontId="11" fillId="5" borderId="1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Alignment="1"/>
    <xf numFmtId="0" fontId="3" fillId="8" borderId="0" xfId="0" applyFont="1" applyFill="1" applyBorder="1" applyAlignment="1" applyProtection="1">
      <alignment horizontal="right" vertical="center"/>
    </xf>
    <xf numFmtId="0" fontId="6" fillId="2" borderId="16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1" fillId="5" borderId="15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vertic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3" fillId="8" borderId="0" xfId="0" applyFont="1" applyFill="1" applyBorder="1" applyAlignment="1" applyProtection="1">
      <alignment horizontal="justify" vertical="center" wrapText="1"/>
    </xf>
    <xf numFmtId="0" fontId="3" fillId="8" borderId="0" xfId="0" applyFont="1" applyFill="1" applyBorder="1" applyAlignment="1" applyProtection="1">
      <alignment horizontal="justify" vertical="center"/>
    </xf>
    <xf numFmtId="0" fontId="4" fillId="8" borderId="0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horizontal="justify" vertical="center" wrapText="1"/>
    </xf>
    <xf numFmtId="0" fontId="3" fillId="8" borderId="0" xfId="0" applyFont="1" applyFill="1" applyBorder="1" applyAlignment="1" applyProtection="1">
      <alignment horizontal="justify" vertical="center"/>
    </xf>
    <xf numFmtId="0" fontId="15" fillId="8" borderId="0" xfId="0" applyFont="1" applyFill="1" applyBorder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0" fillId="8" borderId="3" xfId="1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8" borderId="0" xfId="0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6" borderId="3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19" fillId="8" borderId="0" xfId="0" applyFont="1" applyFill="1" applyBorder="1" applyAlignment="1" applyProtection="1">
      <alignment horizontal="right" vertical="center"/>
    </xf>
    <xf numFmtId="0" fontId="11" fillId="5" borderId="12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/>
    </xf>
    <xf numFmtId="0" fontId="4" fillId="6" borderId="3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0" fillId="8" borderId="0" xfId="0" applyFont="1" applyFill="1" applyBorder="1" applyAlignment="1" applyProtection="1">
      <alignment horizontal="right" vertical="top" wrapText="1"/>
    </xf>
    <xf numFmtId="0" fontId="0" fillId="0" borderId="0" xfId="0" applyAlignment="1">
      <alignment horizontal="right" vertical="top"/>
    </xf>
    <xf numFmtId="0" fontId="19" fillId="8" borderId="0" xfId="0" applyFont="1" applyFill="1" applyBorder="1" applyAlignment="1" applyProtection="1">
      <alignment horizontal="left" vertical="center"/>
    </xf>
    <xf numFmtId="0" fontId="13" fillId="0" borderId="0" xfId="0" applyFont="1" applyAlignment="1">
      <alignment vertical="center"/>
    </xf>
    <xf numFmtId="0" fontId="22" fillId="0" borderId="0" xfId="3" applyFont="1" applyAlignment="1">
      <alignment vertical="center" wrapText="1"/>
    </xf>
    <xf numFmtId="0" fontId="22" fillId="0" borderId="0" xfId="3" applyFont="1" applyAlignment="1">
      <alignment horizontal="left" vertical="center" wrapText="1"/>
    </xf>
    <xf numFmtId="0" fontId="22" fillId="0" borderId="0" xfId="3" applyFont="1" applyAlignment="1">
      <alignment horizontal="center" vertical="center" wrapText="1"/>
    </xf>
    <xf numFmtId="0" fontId="22" fillId="0" borderId="0" xfId="3" applyFont="1" applyFill="1" applyAlignment="1">
      <alignment vertical="center" wrapText="1"/>
    </xf>
    <xf numFmtId="0" fontId="22" fillId="0" borderId="0" xfId="3" applyFont="1" applyFill="1" applyAlignment="1">
      <alignment horizontal="left" vertical="center" wrapText="1"/>
    </xf>
    <xf numFmtId="0" fontId="22" fillId="0" borderId="0" xfId="3" applyFont="1" applyFill="1" applyAlignment="1">
      <alignment horizontal="center" vertical="center" wrapText="1"/>
    </xf>
    <xf numFmtId="0" fontId="22" fillId="0" borderId="25" xfId="3" applyFont="1" applyFill="1" applyBorder="1" applyAlignment="1">
      <alignment vertical="center" wrapText="1"/>
    </xf>
    <xf numFmtId="0" fontId="22" fillId="0" borderId="25" xfId="3" applyFont="1" applyFill="1" applyBorder="1" applyAlignment="1">
      <alignment horizontal="center" vertical="center" wrapText="1"/>
    </xf>
    <xf numFmtId="0" fontId="22" fillId="0" borderId="25" xfId="3" applyFont="1" applyFill="1" applyBorder="1" applyAlignment="1">
      <alignment horizontal="left" vertical="center" wrapText="1"/>
    </xf>
    <xf numFmtId="0" fontId="22" fillId="0" borderId="25" xfId="3" applyFont="1" applyFill="1" applyBorder="1" applyAlignment="1">
      <alignment horizontal="left" vertical="center"/>
    </xf>
    <xf numFmtId="0" fontId="22" fillId="0" borderId="25" xfId="3" applyFont="1" applyFill="1" applyBorder="1" applyAlignment="1">
      <alignment horizontal="center" vertical="center"/>
    </xf>
    <xf numFmtId="0" fontId="22" fillId="0" borderId="25" xfId="3" applyNumberFormat="1" applyFont="1" applyFill="1" applyBorder="1" applyAlignment="1">
      <alignment vertical="center" wrapText="1"/>
    </xf>
    <xf numFmtId="0" fontId="22" fillId="0" borderId="25" xfId="3" applyNumberFormat="1" applyFont="1" applyFill="1" applyBorder="1" applyAlignment="1">
      <alignment horizontal="center" vertical="center" wrapText="1"/>
    </xf>
    <xf numFmtId="165" fontId="22" fillId="0" borderId="25" xfId="3" applyNumberFormat="1" applyFont="1" applyFill="1" applyBorder="1" applyAlignment="1">
      <alignment horizontal="center" vertical="center" wrapText="1"/>
    </xf>
    <xf numFmtId="49" fontId="22" fillId="0" borderId="25" xfId="3" applyNumberFormat="1" applyFont="1" applyFill="1" applyBorder="1" applyAlignment="1">
      <alignment horizontal="center" vertical="center" wrapText="1"/>
    </xf>
    <xf numFmtId="49" fontId="22" fillId="0" borderId="25" xfId="4" applyNumberFormat="1" applyFont="1" applyFill="1" applyBorder="1" applyAlignment="1">
      <alignment horizontal="center" vertical="center" wrapText="1"/>
    </xf>
    <xf numFmtId="0" fontId="23" fillId="9" borderId="25" xfId="3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8" borderId="0" xfId="0" applyFont="1" applyFill="1" applyBorder="1" applyAlignment="1" applyProtection="1">
      <alignment horizontal="right" vertical="top" wrapText="1"/>
    </xf>
    <xf numFmtId="0" fontId="0" fillId="0" borderId="0" xfId="0" applyAlignment="1">
      <alignment horizontal="center" vertical="center"/>
    </xf>
    <xf numFmtId="0" fontId="4" fillId="11" borderId="0" xfId="0" applyFont="1" applyFill="1" applyBorder="1" applyAlignment="1" applyProtection="1">
      <alignment vertical="center"/>
    </xf>
    <xf numFmtId="0" fontId="3" fillId="11" borderId="0" xfId="0" applyFont="1" applyFill="1" applyBorder="1" applyAlignment="1" applyProtection="1">
      <alignment vertical="center"/>
    </xf>
    <xf numFmtId="0" fontId="12" fillId="11" borderId="0" xfId="0" applyFont="1" applyFill="1" applyBorder="1" applyAlignment="1" applyProtection="1">
      <alignment vertical="center"/>
    </xf>
    <xf numFmtId="0" fontId="0" fillId="11" borderId="20" xfId="0" applyFill="1" applyBorder="1" applyAlignment="1" applyProtection="1">
      <alignment vertical="center"/>
    </xf>
    <xf numFmtId="0" fontId="4" fillId="11" borderId="19" xfId="0" applyFont="1" applyFill="1" applyBorder="1" applyAlignment="1" applyProtection="1">
      <alignment vertical="center"/>
    </xf>
    <xf numFmtId="0" fontId="4" fillId="10" borderId="19" xfId="0" applyFont="1" applyFill="1" applyBorder="1" applyAlignment="1" applyProtection="1">
      <alignment vertical="center"/>
    </xf>
    <xf numFmtId="0" fontId="3" fillId="10" borderId="19" xfId="0" applyFont="1" applyFill="1" applyBorder="1" applyAlignment="1" applyProtection="1">
      <alignment horizontal="right" vertical="center"/>
    </xf>
    <xf numFmtId="0" fontId="0" fillId="10" borderId="19" xfId="0" applyFill="1" applyBorder="1" applyAlignment="1">
      <alignment vertical="center"/>
    </xf>
    <xf numFmtId="0" fontId="3" fillId="10" borderId="19" xfId="0" applyFont="1" applyFill="1" applyBorder="1" applyAlignment="1" applyProtection="1">
      <alignment vertical="center"/>
    </xf>
    <xf numFmtId="0" fontId="3" fillId="11" borderId="19" xfId="0" applyFont="1" applyFill="1" applyBorder="1" applyAlignment="1" applyProtection="1">
      <alignment vertical="center"/>
    </xf>
    <xf numFmtId="0" fontId="0" fillId="11" borderId="21" xfId="0" applyFill="1" applyBorder="1" applyAlignment="1" applyProtection="1">
      <alignment vertical="center"/>
    </xf>
    <xf numFmtId="0" fontId="0" fillId="11" borderId="15" xfId="0" applyFill="1" applyBorder="1" applyAlignment="1" applyProtection="1">
      <alignment vertical="center"/>
    </xf>
    <xf numFmtId="0" fontId="0" fillId="11" borderId="22" xfId="0" applyFill="1" applyBorder="1" applyAlignment="1" applyProtection="1">
      <alignment vertical="center"/>
    </xf>
    <xf numFmtId="0" fontId="0" fillId="11" borderId="23" xfId="0" applyFill="1" applyBorder="1" applyAlignment="1" applyProtection="1">
      <alignment vertical="center"/>
    </xf>
    <xf numFmtId="0" fontId="4" fillId="11" borderId="5" xfId="0" applyFont="1" applyFill="1" applyBorder="1" applyAlignment="1" applyProtection="1">
      <alignment vertical="center"/>
    </xf>
    <xf numFmtId="0" fontId="12" fillId="11" borderId="5" xfId="0" applyFont="1" applyFill="1" applyBorder="1" applyAlignment="1" applyProtection="1">
      <alignment horizontal="right" vertical="center"/>
    </xf>
    <xf numFmtId="0" fontId="3" fillId="11" borderId="5" xfId="0" applyFont="1" applyFill="1" applyBorder="1" applyAlignment="1" applyProtection="1">
      <alignment vertical="center"/>
    </xf>
    <xf numFmtId="0" fontId="0" fillId="11" borderId="24" xfId="0" applyFill="1" applyBorder="1" applyAlignment="1" applyProtection="1">
      <alignment vertical="center"/>
    </xf>
    <xf numFmtId="0" fontId="6" fillId="12" borderId="0" xfId="0" applyFont="1" applyFill="1" applyAlignment="1">
      <alignment horizontal="left"/>
    </xf>
    <xf numFmtId="0" fontId="6" fillId="12" borderId="0" xfId="0" applyFont="1" applyFill="1" applyAlignment="1">
      <alignment horizontal="center"/>
    </xf>
    <xf numFmtId="0" fontId="0" fillId="3" borderId="3" xfId="0" applyFill="1" applyBorder="1"/>
    <xf numFmtId="0" fontId="26" fillId="0" borderId="0" xfId="0" applyFont="1"/>
    <xf numFmtId="0" fontId="0" fillId="0" borderId="0" xfId="0" applyAlignment="1">
      <alignment vertical="center"/>
    </xf>
    <xf numFmtId="0" fontId="4" fillId="8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3" fillId="8" borderId="0" xfId="0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7" borderId="2" xfId="0" applyNumberFormat="1" applyFill="1" applyBorder="1" applyAlignment="1" applyProtection="1">
      <alignment horizontal="left" vertical="center"/>
      <protection locked="0"/>
    </xf>
    <xf numFmtId="49" fontId="0" fillId="7" borderId="4" xfId="0" applyNumberFormat="1" applyFill="1" applyBorder="1" applyAlignment="1" applyProtection="1">
      <alignment horizontal="left" vertical="center"/>
      <protection locked="0"/>
    </xf>
    <xf numFmtId="49" fontId="0" fillId="7" borderId="1" xfId="0" applyNumberFormat="1" applyFill="1" applyBorder="1" applyAlignment="1" applyProtection="1">
      <alignment horizontal="left" vertical="center"/>
      <protection locked="0"/>
    </xf>
    <xf numFmtId="49" fontId="0" fillId="7" borderId="2" xfId="0" applyNumberForma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49" fontId="1" fillId="7" borderId="2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1" fillId="7" borderId="2" xfId="0" applyFont="1" applyFill="1" applyBorder="1" applyAlignment="1" applyProtection="1">
      <alignment horizontal="left" vertical="center"/>
      <protection locked="0"/>
    </xf>
    <xf numFmtId="0" fontId="1" fillId="7" borderId="4" xfId="0" applyFont="1" applyFill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 applyProtection="1">
      <alignment horizontal="left" vertical="center"/>
      <protection locked="0"/>
    </xf>
    <xf numFmtId="0" fontId="3" fillId="7" borderId="2" xfId="0" applyFont="1" applyFill="1" applyBorder="1" applyAlignment="1" applyProtection="1">
      <alignment horizontal="left" vertical="center"/>
      <protection locked="0"/>
    </xf>
    <xf numFmtId="0" fontId="3" fillId="7" borderId="4" xfId="0" applyFont="1" applyFill="1" applyBorder="1" applyAlignment="1" applyProtection="1">
      <alignment horizontal="left" vertical="center"/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0" fontId="1" fillId="7" borderId="20" xfId="0" applyFont="1" applyFill="1" applyBorder="1" applyAlignment="1" applyProtection="1">
      <alignment horizontal="center" vertical="center" wrapText="1"/>
      <protection locked="0"/>
    </xf>
    <xf numFmtId="0" fontId="1" fillId="7" borderId="19" xfId="0" applyFont="1" applyFill="1" applyBorder="1" applyAlignment="1" applyProtection="1">
      <alignment horizontal="center" vertical="center" wrapText="1"/>
      <protection locked="0"/>
    </xf>
    <xf numFmtId="0" fontId="1" fillId="7" borderId="21" xfId="0" applyFont="1" applyFill="1" applyBorder="1" applyAlignment="1" applyProtection="1">
      <alignment horizontal="center" vertical="center" wrapText="1"/>
      <protection locked="0"/>
    </xf>
    <xf numFmtId="0" fontId="1" fillId="7" borderId="15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7" borderId="22" xfId="0" applyFont="1" applyFill="1" applyBorder="1" applyAlignment="1" applyProtection="1">
      <alignment horizontal="center" vertical="center" wrapText="1"/>
      <protection locked="0"/>
    </xf>
    <xf numFmtId="0" fontId="1" fillId="7" borderId="23" xfId="0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 applyProtection="1">
      <alignment horizontal="center" vertical="center" wrapText="1"/>
      <protection locked="0"/>
    </xf>
    <xf numFmtId="0" fontId="1" fillId="7" borderId="24" xfId="0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Border="1" applyAlignment="1" applyProtection="1">
      <alignment horizontal="left" vertical="center"/>
    </xf>
    <xf numFmtId="0" fontId="13" fillId="0" borderId="0" xfId="0" applyFont="1" applyAlignment="1">
      <alignment vertical="center"/>
    </xf>
    <xf numFmtId="0" fontId="4" fillId="8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2" fillId="8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8" borderId="0" xfId="0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/>
    </xf>
    <xf numFmtId="0" fontId="0" fillId="8" borderId="0" xfId="0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3" fillId="7" borderId="2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49" fontId="25" fillId="7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8" borderId="0" xfId="0" applyFont="1" applyFill="1" applyBorder="1" applyAlignment="1" applyProtection="1">
      <alignment horizontal="justify" vertical="top"/>
    </xf>
    <xf numFmtId="0" fontId="3" fillId="0" borderId="0" xfId="0" applyFont="1" applyAlignment="1">
      <alignment horizontal="justify" vertical="center"/>
    </xf>
    <xf numFmtId="0" fontId="4" fillId="8" borderId="0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3" fillId="8" borderId="0" xfId="0" applyFont="1" applyFill="1" applyBorder="1" applyAlignment="1" applyProtection="1">
      <alignment horizontal="justify" vertical="top" wrapText="1"/>
    </xf>
    <xf numFmtId="0" fontId="3" fillId="0" borderId="0" xfId="0" applyFont="1" applyAlignment="1">
      <alignment horizontal="justify" vertical="top"/>
    </xf>
    <xf numFmtId="0" fontId="3" fillId="8" borderId="0" xfId="0" applyFont="1" applyFill="1" applyBorder="1" applyAlignment="1" applyProtection="1">
      <alignment horizontal="justify" vertical="center" wrapText="1"/>
    </xf>
    <xf numFmtId="0" fontId="14" fillId="10" borderId="5" xfId="0" applyFont="1" applyFill="1" applyBorder="1" applyAlignment="1" applyProtection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3" fillId="8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justify" vertical="center" wrapText="1"/>
    </xf>
    <xf numFmtId="0" fontId="3" fillId="8" borderId="0" xfId="0" applyFont="1" applyFill="1" applyBorder="1" applyAlignment="1" applyProtection="1">
      <alignment horizontal="justify" vertical="center"/>
    </xf>
    <xf numFmtId="0" fontId="12" fillId="10" borderId="0" xfId="0" applyFont="1" applyFill="1" applyBorder="1" applyAlignment="1" applyProtection="1">
      <alignment horizontal="center" vertical="center"/>
    </xf>
    <xf numFmtId="0" fontId="0" fillId="10" borderId="0" xfId="0" applyFill="1" applyBorder="1" applyAlignment="1">
      <alignment vertical="center"/>
    </xf>
    <xf numFmtId="164" fontId="0" fillId="8" borderId="0" xfId="0" applyNumberFormat="1" applyFill="1" applyBorder="1" applyAlignment="1" applyProtection="1">
      <alignment vertical="center"/>
      <protection locked="0"/>
    </xf>
    <xf numFmtId="0" fontId="15" fillId="8" borderId="0" xfId="0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7" borderId="2" xfId="0" applyFont="1" applyFill="1" applyBorder="1" applyAlignment="1" applyProtection="1">
      <alignment horizontal="left" vertical="center"/>
      <protection locked="0"/>
    </xf>
    <xf numFmtId="0" fontId="24" fillId="7" borderId="4" xfId="0" applyFont="1" applyFill="1" applyBorder="1" applyAlignment="1" applyProtection="1">
      <alignment horizontal="left" vertical="center"/>
      <protection locked="0"/>
    </xf>
    <xf numFmtId="0" fontId="24" fillId="7" borderId="1" xfId="0" applyFont="1" applyFill="1" applyBorder="1" applyAlignment="1" applyProtection="1">
      <alignment horizontal="left" vertical="center"/>
      <protection locked="0"/>
    </xf>
    <xf numFmtId="0" fontId="1" fillId="7" borderId="2" xfId="0" applyNumberFormat="1" applyFont="1" applyFill="1" applyBorder="1" applyAlignment="1" applyProtection="1">
      <alignment horizontal="left" vertical="center"/>
      <protection locked="0"/>
    </xf>
    <xf numFmtId="0" fontId="1" fillId="7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NumberFormat="1" applyBorder="1" applyAlignment="1" applyProtection="1">
      <alignment horizontal="left" vertical="center"/>
      <protection locked="0"/>
    </xf>
    <xf numFmtId="0" fontId="2" fillId="7" borderId="3" xfId="0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7" borderId="2" xfId="2" applyFill="1" applyBorder="1" applyAlignment="1" applyProtection="1">
      <alignment horizontal="left" vertical="center"/>
      <protection locked="0"/>
    </xf>
    <xf numFmtId="49" fontId="1" fillId="7" borderId="4" xfId="0" applyNumberFormat="1" applyFont="1" applyFill="1" applyBorder="1" applyAlignment="1" applyProtection="1">
      <alignment horizontal="left" vertical="center"/>
      <protection locked="0"/>
    </xf>
    <xf numFmtId="49" fontId="1" fillId="7" borderId="1" xfId="0" applyNumberFormat="1" applyFont="1" applyFill="1" applyBorder="1" applyAlignment="1" applyProtection="1">
      <alignment horizontal="left" vertical="center"/>
      <protection locked="0"/>
    </xf>
  </cellXfs>
  <cellStyles count="5">
    <cellStyle name="Dziesiętny 2" xfId="4"/>
    <cellStyle name="Hiperłącze" xfId="2" builtinId="8"/>
    <cellStyle name="Normalny" xfId="0" builtinId="0"/>
    <cellStyle name="Normalny 2" xfId="3"/>
    <cellStyle name="Normalny_załącznik nr 20 dotacja + wkład prywatny (wersja Ani)" xfId="1"/>
  </cellStyles>
  <dxfs count="1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XFC275"/>
  <sheetViews>
    <sheetView showGridLines="0" tabSelected="1" zoomScale="90" zoomScaleNormal="90" zoomScaleSheetLayoutView="90" workbookViewId="0">
      <selection activeCell="C17" sqref="C17:G17"/>
    </sheetView>
  </sheetViews>
  <sheetFormatPr defaultColWidth="9" defaultRowHeight="14.25" zeroHeight="1"/>
  <cols>
    <col min="1" max="1" width="3.625" style="10" customWidth="1"/>
    <col min="2" max="2" width="2.5" style="10" customWidth="1"/>
    <col min="3" max="3" width="3.125" style="10" customWidth="1"/>
    <col min="4" max="4" width="2.625" style="10" customWidth="1"/>
    <col min="5" max="5" width="3.625" style="10" customWidth="1"/>
    <col min="6" max="6" width="6.375" style="10" customWidth="1"/>
    <col min="7" max="7" width="5.875" style="10" customWidth="1"/>
    <col min="8" max="36" width="3.625" style="10" customWidth="1"/>
    <col min="37" max="37" width="2.625" style="10" hidden="1" customWidth="1"/>
    <col min="38" max="38" width="3.25" style="10" hidden="1" customWidth="1"/>
    <col min="39" max="16383" width="0" style="10" hidden="1" customWidth="1"/>
    <col min="16384" max="16384" width="3.875" style="10" hidden="1" customWidth="1"/>
  </cols>
  <sheetData>
    <row r="1" spans="1:36" ht="14.25" customHeight="1">
      <c r="A1" s="25"/>
      <c r="B1" s="2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196" t="s">
        <v>4352</v>
      </c>
      <c r="AJ1" s="196"/>
    </row>
    <row r="2" spans="1:36" ht="15" customHeight="1">
      <c r="A2" s="25"/>
      <c r="B2" s="25"/>
      <c r="C2" s="206" t="s">
        <v>1953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5"/>
      <c r="AJ2" s="25"/>
    </row>
    <row r="3" spans="1:36" ht="12.75" customHeight="1">
      <c r="A3" s="25"/>
      <c r="B3" s="25"/>
      <c r="C3" s="66"/>
      <c r="D3" s="66"/>
      <c r="E3" s="66"/>
      <c r="F3" s="66"/>
      <c r="G3" s="66"/>
      <c r="H3" s="197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25"/>
      <c r="AJ3" s="25"/>
    </row>
    <row r="4" spans="1:36" ht="7.5" customHeight="1">
      <c r="A4" s="25"/>
      <c r="B4" s="25"/>
      <c r="C4" s="66"/>
      <c r="D4" s="66"/>
      <c r="E4" s="66"/>
      <c r="F4" s="66"/>
      <c r="G4" s="66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25"/>
      <c r="AJ4" s="25"/>
    </row>
    <row r="5" spans="1:36" ht="15.75" customHeight="1">
      <c r="A5" s="25"/>
      <c r="B5" s="25"/>
      <c r="C5" s="166" t="str">
        <f>"Tytuł projektu: "&amp;VLOOKUP(projekt,li_tab_pr,2,FALSE)</f>
        <v>Tytuł projektu: NOWE KOMPETENCJE SZANSĄ NA ZAWODOWY SUKCES - program rozwoju kompetencji studentów WSB w Toruniu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25"/>
      <c r="AJ5" s="25"/>
    </row>
    <row r="6" spans="1:36" ht="15.75" customHeight="1">
      <c r="A6" s="25"/>
      <c r="B6" s="25"/>
      <c r="C6" s="166" t="str">
        <f>"Numer projektu: "&amp;VLOOKUP(projekt,li_tab_pr,3,FALSE)</f>
        <v>Numer projektu: POWR.03.01.00-00-K411/16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75"/>
      <c r="AC6" s="75"/>
      <c r="AD6" s="75"/>
      <c r="AE6" s="75"/>
      <c r="AF6" s="75"/>
      <c r="AG6" s="75"/>
      <c r="AH6" s="75"/>
      <c r="AI6" s="25"/>
      <c r="AJ6" s="25"/>
    </row>
    <row r="7" spans="1:36" ht="15.75" customHeight="1">
      <c r="A7" s="25"/>
      <c r="B7" s="25"/>
      <c r="C7" s="166" t="s">
        <v>357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75"/>
      <c r="AC7" s="75"/>
      <c r="AD7" s="75"/>
      <c r="AE7" s="75"/>
      <c r="AF7" s="75"/>
      <c r="AG7" s="75"/>
      <c r="AH7" s="75"/>
      <c r="AI7" s="25"/>
      <c r="AJ7" s="25"/>
    </row>
    <row r="8" spans="1:36" ht="15.75" customHeight="1">
      <c r="A8" s="25"/>
      <c r="B8" s="25"/>
      <c r="C8" s="166" t="s">
        <v>356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75"/>
      <c r="AC8" s="75"/>
      <c r="AD8" s="75"/>
      <c r="AE8" s="75"/>
      <c r="AF8" s="75"/>
      <c r="AG8" s="75"/>
      <c r="AH8" s="75"/>
      <c r="AI8" s="25"/>
      <c r="AJ8" s="25"/>
    </row>
    <row r="9" spans="1:36" ht="15.75" customHeight="1">
      <c r="A9" s="25"/>
      <c r="B9" s="25"/>
      <c r="C9" s="166" t="s">
        <v>355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4"/>
      <c r="AC9" s="165"/>
      <c r="AD9" s="165"/>
      <c r="AE9" s="165"/>
      <c r="AF9" s="165"/>
      <c r="AG9" s="165"/>
      <c r="AH9" s="80"/>
      <c r="AI9" s="25"/>
      <c r="AJ9" s="25"/>
    </row>
    <row r="10" spans="1:36" ht="9" customHeight="1">
      <c r="A10" s="25"/>
      <c r="B10" s="25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87"/>
      <c r="AC10" s="88"/>
      <c r="AD10" s="88"/>
      <c r="AE10" s="88"/>
      <c r="AF10" s="88"/>
      <c r="AG10" s="88"/>
      <c r="AH10" s="80"/>
      <c r="AI10" s="25"/>
      <c r="AJ10" s="25"/>
    </row>
    <row r="11" spans="1:36" ht="15" customHeight="1">
      <c r="A11" s="25"/>
      <c r="B11" s="25"/>
      <c r="C11" s="164" t="str">
        <f>IF(pes_puste&gt;0,"Liczba pól do wypełnienia:","")</f>
        <v>Liczba pól do wypełnienia:</v>
      </c>
      <c r="D11" s="168"/>
      <c r="E11" s="168"/>
      <c r="F11" s="168"/>
      <c r="G11" s="168"/>
      <c r="H11" s="87">
        <f>IF(pes_puste&gt;0,pes_puste,"")</f>
        <v>34</v>
      </c>
      <c r="I11" s="80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164"/>
      <c r="AC11" s="165"/>
      <c r="AD11" s="165"/>
      <c r="AE11" s="165"/>
      <c r="AF11" s="165"/>
      <c r="AG11" s="165"/>
      <c r="AH11" s="80"/>
      <c r="AI11" s="25"/>
      <c r="AJ11" s="25"/>
    </row>
    <row r="12" spans="1:36" ht="9" customHeight="1">
      <c r="A12" s="25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5"/>
      <c r="AJ12" s="25"/>
    </row>
    <row r="13" spans="1:36" ht="14.25" customHeight="1">
      <c r="A13" s="25"/>
      <c r="B13" s="25"/>
      <c r="C13" s="205" t="s">
        <v>462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5"/>
      <c r="AJ13" s="25"/>
    </row>
    <row r="14" spans="1:36" ht="15">
      <c r="A14" s="25"/>
      <c r="B14" s="25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5"/>
      <c r="AJ14" s="25"/>
    </row>
    <row r="15" spans="1:36" ht="6.75" customHeight="1">
      <c r="A15" s="25"/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5"/>
      <c r="AJ15" s="25"/>
    </row>
    <row r="16" spans="1:36">
      <c r="A16" s="25"/>
      <c r="B16" s="25"/>
      <c r="C16" s="28" t="s">
        <v>9</v>
      </c>
      <c r="D16" s="28"/>
      <c r="E16" s="28"/>
      <c r="F16" s="28"/>
      <c r="G16" s="28"/>
      <c r="H16" s="28"/>
      <c r="J16" s="28" t="s">
        <v>0</v>
      </c>
      <c r="K16" s="28"/>
      <c r="L16" s="28"/>
      <c r="M16" s="28"/>
      <c r="N16" s="28"/>
      <c r="O16" s="28"/>
      <c r="S16" s="28" t="s">
        <v>442</v>
      </c>
      <c r="T16" s="28"/>
      <c r="U16" s="28"/>
      <c r="V16" s="28"/>
      <c r="W16" s="28"/>
      <c r="X16" s="28"/>
      <c r="AB16" s="28" t="s">
        <v>6</v>
      </c>
      <c r="AC16" s="28"/>
      <c r="AD16" s="28"/>
      <c r="AI16" s="25"/>
      <c r="AJ16" s="25"/>
    </row>
    <row r="17" spans="1:36">
      <c r="A17" s="25"/>
      <c r="B17" s="25"/>
      <c r="C17" s="202"/>
      <c r="D17" s="144"/>
      <c r="E17" s="144"/>
      <c r="F17" s="144"/>
      <c r="G17" s="185"/>
      <c r="H17" s="28"/>
      <c r="J17" s="149"/>
      <c r="K17" s="150"/>
      <c r="L17" s="150"/>
      <c r="M17" s="150"/>
      <c r="N17" s="150"/>
      <c r="O17" s="150"/>
      <c r="P17" s="151"/>
      <c r="S17" s="149"/>
      <c r="T17" s="150"/>
      <c r="U17" s="150"/>
      <c r="V17" s="150"/>
      <c r="W17" s="150"/>
      <c r="X17" s="150"/>
      <c r="Y17" s="151"/>
      <c r="AB17" s="203"/>
      <c r="AC17" s="204"/>
      <c r="AD17" s="204"/>
      <c r="AE17" s="204"/>
      <c r="AF17" s="204"/>
      <c r="AG17" s="204"/>
      <c r="AH17" s="204"/>
      <c r="AI17" s="25"/>
      <c r="AJ17" s="25"/>
    </row>
    <row r="18" spans="1:36">
      <c r="A18" s="25"/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191"/>
      <c r="AC18" s="191"/>
      <c r="AD18" s="191"/>
      <c r="AE18" s="28"/>
      <c r="AF18" s="28"/>
      <c r="AG18" s="28"/>
      <c r="AH18" s="28"/>
      <c r="AI18" s="25"/>
      <c r="AJ18" s="25"/>
    </row>
    <row r="19" spans="1:36">
      <c r="A19" s="25"/>
      <c r="B19" s="25"/>
      <c r="C19" s="28" t="s">
        <v>1</v>
      </c>
      <c r="D19" s="44"/>
      <c r="E19" s="28"/>
      <c r="F19" s="28"/>
      <c r="G19" s="28"/>
      <c r="H19" s="28"/>
      <c r="J19" s="28" t="s">
        <v>348</v>
      </c>
      <c r="K19" s="28"/>
      <c r="L19" s="28"/>
      <c r="M19" s="28"/>
      <c r="N19" s="28"/>
      <c r="O19" s="28"/>
      <c r="S19" s="28" t="s">
        <v>349</v>
      </c>
      <c r="T19" s="28"/>
      <c r="U19" s="28"/>
      <c r="V19" s="28"/>
      <c r="W19" s="28"/>
      <c r="X19" s="28"/>
      <c r="Y19" s="28"/>
      <c r="AB19" s="28" t="s">
        <v>445</v>
      </c>
      <c r="AC19" s="28"/>
      <c r="AD19" s="28"/>
      <c r="AE19" s="28"/>
      <c r="AF19" s="28"/>
      <c r="AI19" s="25"/>
      <c r="AJ19" s="25"/>
    </row>
    <row r="20" spans="1:36">
      <c r="A20" s="25"/>
      <c r="B20" s="25"/>
      <c r="C20" s="175" t="str">
        <f>IF(ISERROR(IF($C$17="","",IF(pes_ok="N","","19"&amp;LEFT(C17,2)&amp;"-"&amp;MID(C17,3,2)&amp;"-"&amp;MID(C17,5,2))))=TRUE,"",IF($C$17="","",IF(pes_ok="N","","19"&amp;LEFT(C17,2)&amp;"-"&amp;MID(C17,3,2)&amp;"-"&amp;MID(C17,5,2))))</f>
        <v/>
      </c>
      <c r="D20" s="176"/>
      <c r="E20" s="176"/>
      <c r="F20" s="176"/>
      <c r="G20" s="177"/>
      <c r="H20" s="28"/>
      <c r="J20" s="149"/>
      <c r="K20" s="150"/>
      <c r="L20" s="150"/>
      <c r="M20" s="150"/>
      <c r="N20" s="150"/>
      <c r="O20" s="150"/>
      <c r="P20" s="151"/>
      <c r="S20" s="149"/>
      <c r="T20" s="150"/>
      <c r="U20" s="150"/>
      <c r="V20" s="150"/>
      <c r="W20" s="150"/>
      <c r="X20" s="150"/>
      <c r="Y20" s="151"/>
      <c r="AB20" s="199"/>
      <c r="AC20" s="200"/>
      <c r="AD20" s="200"/>
      <c r="AE20" s="200"/>
      <c r="AF20" s="200"/>
      <c r="AG20" s="200"/>
      <c r="AH20" s="201"/>
      <c r="AI20" s="25"/>
      <c r="AJ20" s="25"/>
    </row>
    <row r="21" spans="1:36">
      <c r="A21" s="25"/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5"/>
      <c r="AJ21" s="25"/>
    </row>
    <row r="22" spans="1:36">
      <c r="A22" s="25"/>
      <c r="B22" s="25"/>
      <c r="C22" s="28" t="s">
        <v>343</v>
      </c>
      <c r="D22" s="28"/>
      <c r="E22" s="28"/>
      <c r="F22" s="28"/>
      <c r="G22" s="28"/>
      <c r="H22" s="28"/>
      <c r="J22" s="28" t="s">
        <v>457</v>
      </c>
      <c r="K22" s="28"/>
      <c r="L22" s="28"/>
      <c r="M22" s="28"/>
      <c r="N22" s="28"/>
      <c r="O22" s="28"/>
      <c r="S22" s="28" t="s">
        <v>1966</v>
      </c>
      <c r="T22" s="28"/>
      <c r="U22" s="28"/>
      <c r="V22" s="28"/>
      <c r="W22" s="28"/>
      <c r="X22" s="28"/>
      <c r="Z22" s="28"/>
      <c r="AB22" s="28" t="s">
        <v>4355</v>
      </c>
      <c r="AC22" s="28"/>
      <c r="AF22" s="28"/>
      <c r="AG22" s="28"/>
      <c r="AH22" s="28"/>
      <c r="AI22" s="25"/>
      <c r="AJ22" s="25"/>
    </row>
    <row r="23" spans="1:36">
      <c r="A23" s="25"/>
      <c r="B23" s="25"/>
      <c r="C23" s="139"/>
      <c r="D23" s="137"/>
      <c r="E23" s="137"/>
      <c r="F23" s="137"/>
      <c r="G23" s="138"/>
      <c r="H23" s="28"/>
      <c r="J23" s="147"/>
      <c r="K23" s="147"/>
      <c r="L23" s="147"/>
      <c r="M23" s="148"/>
      <c r="N23" s="148"/>
      <c r="O23" s="148"/>
      <c r="P23" s="148"/>
      <c r="S23" s="149"/>
      <c r="T23" s="150"/>
      <c r="U23" s="150"/>
      <c r="V23" s="150"/>
      <c r="W23" s="150"/>
      <c r="X23" s="150"/>
      <c r="Y23" s="151"/>
      <c r="Z23" s="28"/>
      <c r="AB23" s="152"/>
      <c r="AC23" s="153"/>
      <c r="AD23" s="153"/>
      <c r="AE23" s="153"/>
      <c r="AF23" s="153"/>
      <c r="AG23" s="153"/>
      <c r="AH23" s="154"/>
      <c r="AI23" s="25"/>
      <c r="AJ23" s="25"/>
    </row>
    <row r="24" spans="1:36">
      <c r="A24" s="25"/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  <c r="AJ24" s="25"/>
    </row>
    <row r="25" spans="1:36">
      <c r="A25" s="25"/>
      <c r="B25" s="25"/>
      <c r="C25" s="28" t="s">
        <v>443</v>
      </c>
      <c r="D25" s="28"/>
      <c r="E25" s="28"/>
      <c r="F25" s="28"/>
      <c r="G25" s="28"/>
      <c r="H25" s="28"/>
      <c r="J25" s="28" t="s">
        <v>1947</v>
      </c>
      <c r="K25" s="28"/>
      <c r="L25" s="28"/>
      <c r="M25" s="28"/>
      <c r="N25" s="28"/>
      <c r="Q25" s="28"/>
      <c r="R25" s="28"/>
      <c r="S25" s="35" t="s">
        <v>460</v>
      </c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  <c r="AJ25" s="25"/>
    </row>
    <row r="26" spans="1:36">
      <c r="A26" s="25"/>
      <c r="B26" s="25"/>
      <c r="C26" s="139"/>
      <c r="D26" s="137"/>
      <c r="E26" s="137"/>
      <c r="F26" s="137"/>
      <c r="G26" s="138"/>
      <c r="H26" s="28"/>
      <c r="J26" s="152"/>
      <c r="K26" s="153"/>
      <c r="L26" s="153"/>
      <c r="M26" s="153"/>
      <c r="N26" s="153"/>
      <c r="O26" s="153"/>
      <c r="P26" s="154"/>
      <c r="Q26" s="28"/>
      <c r="R26" s="28"/>
      <c r="S26" s="149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1"/>
      <c r="AI26" s="25"/>
      <c r="AJ26" s="25"/>
    </row>
    <row r="27" spans="1:36" ht="15">
      <c r="A27" s="25"/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AI27" s="25"/>
      <c r="AJ27" s="25"/>
    </row>
    <row r="28" spans="1:36">
      <c r="A28" s="25"/>
      <c r="B28" s="25"/>
      <c r="C28" s="25" t="str">
        <f>IF(Status="osoba pracująca","Zatrudniony w (proszę podać nazwę, pozostało "&amp;250-LEN(ZatrudnionyW)&amp;" znaków)","")</f>
        <v/>
      </c>
      <c r="S28" s="25" t="s">
        <v>444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>
      <c r="A29" s="25"/>
      <c r="B29" s="25"/>
      <c r="C29" s="155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7"/>
      <c r="S29" s="149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1"/>
      <c r="AI29" s="25"/>
      <c r="AJ29" s="25"/>
    </row>
    <row r="30" spans="1:36" ht="15" customHeight="1">
      <c r="A30" s="25"/>
      <c r="B30" s="25"/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60"/>
      <c r="AI30" s="25"/>
      <c r="AJ30" s="25"/>
    </row>
    <row r="31" spans="1:36" ht="15">
      <c r="A31" s="25"/>
      <c r="B31" s="25"/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60"/>
      <c r="Q31" s="27"/>
      <c r="R31" s="27"/>
      <c r="S31" s="25" t="str">
        <f>IF(Status="osoba pracująca","Wykonywany zawód (wybierz z listy)","")</f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>
      <c r="A32" s="25"/>
      <c r="B32" s="25"/>
      <c r="C32" s="161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3"/>
      <c r="Q32" s="33"/>
      <c r="R32" s="28"/>
      <c r="S32" s="149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1"/>
      <c r="AI32" s="25"/>
      <c r="AJ32" s="25"/>
    </row>
    <row r="33" spans="1:36">
      <c r="A33" s="29"/>
      <c r="B33" s="3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29"/>
    </row>
    <row r="34" spans="1:36">
      <c r="A34" s="25"/>
      <c r="B34" s="2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5"/>
      <c r="AJ34" s="25"/>
    </row>
    <row r="35" spans="1:36" ht="15">
      <c r="A35" s="29"/>
      <c r="B35" s="29"/>
      <c r="C35" s="30" t="s">
        <v>12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25"/>
      <c r="Z35" s="25"/>
      <c r="AA35" s="25"/>
      <c r="AF35" s="28"/>
      <c r="AG35" s="28"/>
      <c r="AH35" s="28"/>
      <c r="AI35" s="28"/>
      <c r="AJ35" s="28"/>
    </row>
    <row r="36" spans="1:36" ht="6.75" customHeight="1">
      <c r="A36" s="29"/>
      <c r="B36" s="2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9"/>
      <c r="AE36" s="29"/>
      <c r="AF36" s="29"/>
      <c r="AG36" s="29"/>
      <c r="AH36" s="29"/>
      <c r="AI36" s="29"/>
      <c r="AJ36" s="29"/>
    </row>
    <row r="37" spans="1:36">
      <c r="A37" s="29"/>
      <c r="B37" s="29"/>
      <c r="C37" s="28" t="s">
        <v>458</v>
      </c>
      <c r="D37" s="28"/>
      <c r="E37" s="28"/>
      <c r="F37" s="28"/>
      <c r="G37" s="28"/>
      <c r="H37" s="28"/>
      <c r="I37" s="28"/>
      <c r="J37" s="28"/>
      <c r="K37" s="28"/>
      <c r="M37" s="28" t="s">
        <v>459</v>
      </c>
      <c r="N37" s="28"/>
      <c r="O37" s="28"/>
      <c r="P37" s="28"/>
      <c r="Q37" s="28"/>
      <c r="R37" s="28"/>
      <c r="S37" s="28"/>
      <c r="V37" s="28" t="s">
        <v>397</v>
      </c>
      <c r="AE37" s="28" t="s">
        <v>4</v>
      </c>
      <c r="AF37" s="28"/>
      <c r="AG37" s="28"/>
      <c r="AH37" s="28"/>
      <c r="AJ37" s="29"/>
    </row>
    <row r="38" spans="1:36">
      <c r="A38" s="29"/>
      <c r="B38" s="29"/>
      <c r="C38" s="152"/>
      <c r="D38" s="153"/>
      <c r="E38" s="153"/>
      <c r="F38" s="153"/>
      <c r="G38" s="153"/>
      <c r="H38" s="153"/>
      <c r="I38" s="153"/>
      <c r="J38" s="154"/>
      <c r="K38" s="28"/>
      <c r="M38" s="152"/>
      <c r="N38" s="153"/>
      <c r="O38" s="153"/>
      <c r="P38" s="153"/>
      <c r="Q38" s="153"/>
      <c r="R38" s="153"/>
      <c r="S38" s="154"/>
      <c r="V38" s="149"/>
      <c r="W38" s="150"/>
      <c r="X38" s="150"/>
      <c r="Y38" s="150"/>
      <c r="Z38" s="150"/>
      <c r="AA38" s="150"/>
      <c r="AB38" s="151"/>
      <c r="AE38" s="139"/>
      <c r="AF38" s="137"/>
      <c r="AG38" s="137"/>
      <c r="AH38" s="138"/>
      <c r="AJ38" s="29"/>
    </row>
    <row r="39" spans="1:36" ht="8.25" customHeight="1">
      <c r="A39" s="29"/>
      <c r="B39" s="29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9"/>
      <c r="AE39" s="29"/>
      <c r="AF39" s="29"/>
      <c r="AG39" s="29"/>
      <c r="AH39" s="29"/>
      <c r="AI39" s="29"/>
      <c r="AJ39" s="29"/>
    </row>
    <row r="40" spans="1:36">
      <c r="A40" s="29"/>
      <c r="B40" s="29"/>
      <c r="C40" s="28" t="s">
        <v>8</v>
      </c>
      <c r="M40" s="28" t="s">
        <v>2</v>
      </c>
      <c r="N40" s="28"/>
      <c r="O40" s="28"/>
      <c r="P40" s="28"/>
      <c r="Q40" s="28"/>
      <c r="R40" s="28"/>
      <c r="S40" s="28"/>
      <c r="T40" s="28"/>
      <c r="U40" s="28"/>
      <c r="V40" s="28" t="s">
        <v>3</v>
      </c>
      <c r="W40" s="28"/>
      <c r="X40" s="28"/>
      <c r="AA40" s="28" t="s">
        <v>1944</v>
      </c>
      <c r="AB40" s="28"/>
      <c r="AC40" s="28"/>
      <c r="AE40" s="28"/>
      <c r="AF40" s="29"/>
      <c r="AG40" s="29"/>
      <c r="AH40" s="29"/>
      <c r="AI40" s="29"/>
      <c r="AJ40" s="29"/>
    </row>
    <row r="41" spans="1:36">
      <c r="A41" s="29"/>
      <c r="B41" s="29"/>
      <c r="C41" s="149"/>
      <c r="D41" s="150"/>
      <c r="E41" s="150"/>
      <c r="F41" s="150"/>
      <c r="G41" s="150"/>
      <c r="H41" s="150"/>
      <c r="I41" s="150"/>
      <c r="J41" s="151"/>
      <c r="M41" s="152"/>
      <c r="N41" s="153"/>
      <c r="O41" s="153"/>
      <c r="P41" s="153"/>
      <c r="Q41" s="153"/>
      <c r="R41" s="153"/>
      <c r="S41" s="154"/>
      <c r="T41" s="28"/>
      <c r="U41" s="28"/>
      <c r="V41" s="136"/>
      <c r="W41" s="137"/>
      <c r="X41" s="138"/>
      <c r="AA41" s="139"/>
      <c r="AB41" s="137"/>
      <c r="AC41" s="138"/>
      <c r="AE41" s="28"/>
      <c r="AF41" s="29"/>
      <c r="AG41" s="29"/>
      <c r="AH41" s="29"/>
      <c r="AI41" s="29"/>
      <c r="AJ41" s="29"/>
    </row>
    <row r="42" spans="1:36" ht="8.25" customHeight="1">
      <c r="A42" s="29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>
      <c r="A43" s="29"/>
      <c r="B43" s="29"/>
      <c r="C43" s="28" t="s">
        <v>15</v>
      </c>
      <c r="D43" s="28"/>
      <c r="E43" s="28"/>
      <c r="F43" s="28"/>
      <c r="G43" s="28"/>
      <c r="H43" s="28"/>
      <c r="I43" s="28"/>
      <c r="J43" s="28"/>
      <c r="K43" s="28"/>
      <c r="L43" s="28"/>
      <c r="R43" s="28" t="s">
        <v>334</v>
      </c>
      <c r="S43" s="29"/>
      <c r="U43" s="28"/>
      <c r="V43" s="28"/>
      <c r="Y43" s="28"/>
    </row>
    <row r="44" spans="1:36">
      <c r="A44" s="29"/>
      <c r="B44" s="29"/>
      <c r="C44" s="208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4"/>
      <c r="R44" s="143"/>
      <c r="S44" s="209"/>
      <c r="T44" s="209"/>
      <c r="U44" s="209"/>
      <c r="V44" s="209"/>
      <c r="W44" s="209"/>
      <c r="X44" s="209"/>
      <c r="Y44" s="210"/>
    </row>
    <row r="45" spans="1:36" ht="15">
      <c r="A45" s="25"/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5"/>
      <c r="AJ45" s="25"/>
    </row>
    <row r="46" spans="1:36">
      <c r="A46" s="29"/>
      <c r="B46" s="39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29"/>
    </row>
    <row r="47" spans="1:36" ht="8.25" customHeight="1">
      <c r="A47" s="25"/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9"/>
      <c r="AA47" s="29"/>
      <c r="AB47" s="29"/>
      <c r="AC47" s="29"/>
      <c r="AD47" s="29"/>
      <c r="AE47" s="29"/>
      <c r="AF47" s="29"/>
      <c r="AG47" s="29"/>
      <c r="AH47" s="29"/>
      <c r="AI47" s="25"/>
      <c r="AJ47" s="25"/>
    </row>
    <row r="48" spans="1:36" ht="8.25" customHeight="1">
      <c r="A48" s="25"/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9"/>
      <c r="AA48" s="29"/>
      <c r="AB48" s="29"/>
      <c r="AC48" s="29"/>
      <c r="AD48" s="29"/>
      <c r="AE48" s="29"/>
      <c r="AF48" s="29"/>
      <c r="AG48" s="29"/>
      <c r="AH48" s="29"/>
      <c r="AI48" s="25"/>
      <c r="AJ48" s="25"/>
    </row>
    <row r="49" spans="1:36" ht="15">
      <c r="A49" s="25"/>
      <c r="B49" s="25"/>
      <c r="C49" s="27" t="s">
        <v>378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33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5"/>
      <c r="AJ49" s="25"/>
    </row>
    <row r="50" spans="1:36">
      <c r="A50" s="25"/>
      <c r="B50" s="25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3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5"/>
      <c r="AJ50" s="25"/>
    </row>
    <row r="51" spans="1:36">
      <c r="A51" s="25"/>
      <c r="B51" s="25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3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33" t="s">
        <v>398</v>
      </c>
      <c r="AF51" s="28"/>
      <c r="AG51" s="178"/>
      <c r="AH51" s="178"/>
      <c r="AI51" s="25"/>
      <c r="AJ51" s="25"/>
    </row>
    <row r="52" spans="1:36">
      <c r="A52" s="25"/>
      <c r="B52" s="25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3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52" t="s">
        <v>366</v>
      </c>
      <c r="AF52" s="28"/>
      <c r="AG52" s="178"/>
      <c r="AH52" s="178"/>
      <c r="AI52" s="25"/>
      <c r="AJ52" s="25"/>
    </row>
    <row r="53" spans="1:36">
      <c r="A53" s="25"/>
      <c r="B53" s="25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33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33" t="s">
        <v>399</v>
      </c>
      <c r="AF53" s="28"/>
      <c r="AG53" s="178"/>
      <c r="AH53" s="178"/>
      <c r="AI53" s="25"/>
      <c r="AJ53" s="25"/>
    </row>
    <row r="54" spans="1:36">
      <c r="A54" s="25"/>
      <c r="B54" s="25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3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52" t="s">
        <v>367</v>
      </c>
      <c r="AF54" s="28"/>
      <c r="AG54" s="178"/>
      <c r="AH54" s="178"/>
      <c r="AI54" s="25"/>
      <c r="AJ54" s="25"/>
    </row>
    <row r="55" spans="1:36">
      <c r="A55" s="25"/>
      <c r="B55" s="25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3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52" t="str">
        <f>IF(BezOsPrac="T","w tym: w gospodarstwie domowym z dziećmi pozostającymi na utrzymaniu (T/N)","")</f>
        <v/>
      </c>
      <c r="AF55" s="28"/>
      <c r="AG55" s="140"/>
      <c r="AH55" s="140"/>
      <c r="AI55" s="25"/>
      <c r="AJ55" s="25"/>
    </row>
    <row r="56" spans="1:36">
      <c r="A56" s="25"/>
      <c r="B56" s="25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3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52" t="s">
        <v>368</v>
      </c>
      <c r="AF56" s="28"/>
      <c r="AG56" s="178"/>
      <c r="AH56" s="178"/>
      <c r="AI56" s="25"/>
      <c r="AJ56" s="25"/>
    </row>
    <row r="57" spans="1:36">
      <c r="A57" s="25"/>
      <c r="B57" s="25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3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33" t="s">
        <v>400</v>
      </c>
      <c r="AF57" s="28"/>
      <c r="AG57" s="178"/>
      <c r="AH57" s="178"/>
      <c r="AI57" s="25"/>
      <c r="AJ57" s="25"/>
    </row>
    <row r="58" spans="1:36" ht="15">
      <c r="A58" s="25"/>
      <c r="B58" s="25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5"/>
      <c r="AJ58" s="25"/>
    </row>
    <row r="59" spans="1:36">
      <c r="A59" s="25"/>
      <c r="B59" s="39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25"/>
    </row>
    <row r="60" spans="1:36">
      <c r="A60" s="25"/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9"/>
      <c r="AA60" s="29"/>
      <c r="AB60" s="29"/>
      <c r="AC60" s="29"/>
      <c r="AD60" s="29"/>
      <c r="AE60" s="29"/>
      <c r="AF60" s="29"/>
      <c r="AG60" s="29"/>
      <c r="AH60" s="29"/>
      <c r="AI60" s="25"/>
      <c r="AJ60" s="25"/>
    </row>
    <row r="61" spans="1:36">
      <c r="A61" s="25"/>
      <c r="B61" s="25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9"/>
      <c r="AA61" s="29"/>
      <c r="AB61" s="29"/>
      <c r="AC61" s="29"/>
      <c r="AD61" s="29"/>
      <c r="AE61" s="29"/>
      <c r="AF61" s="29"/>
      <c r="AG61" s="29"/>
      <c r="AH61" s="29"/>
      <c r="AI61" s="25"/>
      <c r="AJ61" s="25"/>
    </row>
    <row r="62" spans="1:36" ht="15" customHeight="1">
      <c r="A62" s="25"/>
      <c r="B62" s="25"/>
      <c r="C62" s="27" t="s">
        <v>4359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143"/>
      <c r="Y62" s="144"/>
      <c r="Z62" s="144"/>
      <c r="AA62" s="144"/>
      <c r="AB62" s="144"/>
      <c r="AC62" s="144"/>
      <c r="AD62" s="144"/>
      <c r="AE62" s="144"/>
      <c r="AF62" s="144"/>
      <c r="AG62" s="144"/>
      <c r="AH62" s="185"/>
      <c r="AI62" s="25"/>
      <c r="AJ62" s="25"/>
    </row>
    <row r="63" spans="1:36" ht="15">
      <c r="A63" s="25"/>
      <c r="B63" s="25"/>
      <c r="C63" s="27"/>
      <c r="D63" s="27"/>
      <c r="E63" s="27"/>
      <c r="F63" s="27"/>
      <c r="G63" s="27"/>
      <c r="H63" s="27"/>
      <c r="I63" s="27"/>
      <c r="J63" s="52"/>
      <c r="K63" s="27"/>
      <c r="L63" s="27"/>
      <c r="M63" s="106"/>
      <c r="N63" s="106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5"/>
      <c r="AJ63" s="25"/>
    </row>
    <row r="64" spans="1:36" ht="30" customHeight="1">
      <c r="A64" s="25"/>
      <c r="B64" s="25"/>
      <c r="C64" s="166" t="s">
        <v>4378</v>
      </c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25"/>
      <c r="AJ64" s="25"/>
    </row>
    <row r="65" spans="1:36" ht="9" customHeight="1">
      <c r="A65" s="25"/>
      <c r="B65" s="25"/>
      <c r="C65" s="132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25"/>
      <c r="AJ65" s="25"/>
    </row>
    <row r="66" spans="1:36">
      <c r="A66" s="25"/>
      <c r="B66" s="25"/>
      <c r="C66" s="141" t="s">
        <v>4365</v>
      </c>
      <c r="D66" s="142"/>
      <c r="E66" s="142"/>
      <c r="F66" s="143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5"/>
      <c r="R66" s="145"/>
      <c r="S66" s="145"/>
      <c r="T66" s="145"/>
      <c r="U66" s="145"/>
      <c r="V66" s="145"/>
      <c r="W66" s="145"/>
      <c r="X66" s="145"/>
      <c r="Y66" s="145"/>
      <c r="Z66" s="146"/>
      <c r="AA66" s="28"/>
      <c r="AB66" s="28"/>
      <c r="AC66" s="28"/>
      <c r="AD66" s="28"/>
      <c r="AE66" s="28"/>
      <c r="AF66" s="28"/>
      <c r="AG66" s="28"/>
      <c r="AH66" s="28"/>
      <c r="AI66" s="25"/>
      <c r="AJ66" s="25"/>
    </row>
    <row r="67" spans="1:36" ht="7.5" customHeight="1">
      <c r="A67" s="25"/>
      <c r="B67" s="25"/>
      <c r="C67" s="52"/>
      <c r="D67" s="27"/>
      <c r="E67" s="27"/>
      <c r="F67" s="27"/>
      <c r="G67" s="27"/>
      <c r="H67" s="27"/>
      <c r="I67" s="27"/>
      <c r="J67" s="52"/>
      <c r="K67" s="27"/>
      <c r="L67" s="27"/>
      <c r="M67" s="131"/>
      <c r="N67" s="131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5"/>
      <c r="AJ67" s="25"/>
    </row>
    <row r="68" spans="1:36">
      <c r="A68" s="25"/>
      <c r="B68" s="25"/>
      <c r="C68" s="141" t="s">
        <v>4367</v>
      </c>
      <c r="D68" s="142"/>
      <c r="E68" s="142"/>
      <c r="F68" s="143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5"/>
      <c r="R68" s="145"/>
      <c r="S68" s="145"/>
      <c r="T68" s="145"/>
      <c r="U68" s="145"/>
      <c r="V68" s="145"/>
      <c r="W68" s="145"/>
      <c r="X68" s="145"/>
      <c r="Y68" s="145"/>
      <c r="Z68" s="146"/>
      <c r="AA68" s="28"/>
      <c r="AB68" s="28"/>
      <c r="AC68" s="28"/>
      <c r="AD68" s="28"/>
      <c r="AE68" s="28"/>
      <c r="AF68" s="28"/>
      <c r="AG68" s="28"/>
      <c r="AH68" s="28"/>
      <c r="AI68" s="25"/>
      <c r="AJ68" s="25"/>
    </row>
    <row r="69" spans="1:36" ht="7.5" customHeight="1">
      <c r="A69" s="25"/>
      <c r="B69" s="25"/>
      <c r="C69" s="52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5"/>
      <c r="AJ69" s="25"/>
    </row>
    <row r="70" spans="1:36">
      <c r="A70" s="25"/>
      <c r="B70" s="25"/>
      <c r="C70" s="141" t="s">
        <v>4366</v>
      </c>
      <c r="D70" s="142"/>
      <c r="E70" s="142"/>
      <c r="F70" s="143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5"/>
      <c r="R70" s="145"/>
      <c r="S70" s="145"/>
      <c r="T70" s="145"/>
      <c r="U70" s="145"/>
      <c r="V70" s="145"/>
      <c r="W70" s="145"/>
      <c r="X70" s="145"/>
      <c r="Y70" s="145"/>
      <c r="Z70" s="146"/>
      <c r="AA70" s="28"/>
      <c r="AB70" s="28"/>
      <c r="AC70" s="28"/>
      <c r="AD70" s="28"/>
      <c r="AE70" s="28"/>
      <c r="AF70" s="28"/>
      <c r="AG70" s="28"/>
      <c r="AH70" s="28"/>
      <c r="AI70" s="25"/>
      <c r="AJ70" s="25"/>
    </row>
    <row r="71" spans="1:36" ht="7.5" customHeight="1">
      <c r="A71" s="25"/>
      <c r="B71" s="25"/>
      <c r="C71" s="52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5"/>
      <c r="AJ71" s="25"/>
    </row>
    <row r="72" spans="1:36" ht="6" customHeight="1">
      <c r="A72" s="25"/>
      <c r="B72" s="25"/>
      <c r="C72" s="27"/>
      <c r="D72" s="133"/>
      <c r="E72" s="27"/>
      <c r="F72" s="27"/>
      <c r="G72" s="27"/>
      <c r="H72" s="27"/>
      <c r="I72" s="27"/>
      <c r="J72" s="52"/>
      <c r="K72" s="27"/>
      <c r="L72" s="27"/>
      <c r="M72" s="131"/>
      <c r="N72" s="131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5"/>
      <c r="AJ72" s="25"/>
    </row>
    <row r="73" spans="1:36" ht="15.75" customHeight="1">
      <c r="A73" s="25"/>
      <c r="B73" s="25"/>
      <c r="C73" s="35" t="s">
        <v>4368</v>
      </c>
      <c r="D73" s="133"/>
      <c r="E73" s="27"/>
      <c r="F73" s="27"/>
      <c r="G73" s="27"/>
      <c r="H73" s="27"/>
      <c r="I73" s="27"/>
      <c r="J73" s="52"/>
      <c r="K73" s="27"/>
      <c r="L73" s="27"/>
      <c r="M73" s="131"/>
      <c r="N73" s="131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5"/>
      <c r="AJ73" s="25"/>
    </row>
    <row r="74" spans="1:36" ht="6" customHeight="1">
      <c r="A74" s="25"/>
      <c r="B74" s="25"/>
      <c r="C74" s="27"/>
      <c r="D74" s="133"/>
      <c r="E74" s="27"/>
      <c r="F74" s="27"/>
      <c r="G74" s="27"/>
      <c r="H74" s="27"/>
      <c r="I74" s="27"/>
      <c r="J74" s="52"/>
      <c r="K74" s="27"/>
      <c r="L74" s="27"/>
      <c r="M74" s="131"/>
      <c r="N74" s="131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5"/>
      <c r="AJ74" s="25"/>
    </row>
    <row r="75" spans="1:36" ht="6" customHeight="1">
      <c r="A75" s="25"/>
      <c r="B75" s="25"/>
      <c r="C75" s="27"/>
      <c r="D75" s="133"/>
      <c r="E75" s="27"/>
      <c r="F75" s="27"/>
      <c r="G75" s="27"/>
      <c r="H75" s="27"/>
      <c r="I75" s="27"/>
      <c r="J75" s="52"/>
      <c r="K75" s="27"/>
      <c r="L75" s="27"/>
      <c r="M75" s="131"/>
      <c r="N75" s="131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5"/>
      <c r="AJ75" s="25"/>
    </row>
    <row r="76" spans="1:36" ht="6" customHeight="1">
      <c r="A76" s="25"/>
      <c r="B76" s="25"/>
      <c r="C76" s="27"/>
      <c r="D76" s="133"/>
      <c r="E76" s="27"/>
      <c r="F76" s="27"/>
      <c r="G76" s="27"/>
      <c r="H76" s="27"/>
      <c r="I76" s="27"/>
      <c r="J76" s="134"/>
      <c r="K76" s="27"/>
      <c r="L76" s="27"/>
      <c r="M76" s="135"/>
      <c r="N76" s="135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5"/>
      <c r="AJ76" s="25"/>
    </row>
    <row r="77" spans="1:36" ht="15">
      <c r="A77" s="25"/>
      <c r="B77" s="25"/>
      <c r="C77" s="27" t="s">
        <v>4377</v>
      </c>
      <c r="D77" s="133"/>
      <c r="E77" s="27"/>
      <c r="F77" s="27"/>
      <c r="G77" s="27"/>
      <c r="H77" s="27"/>
      <c r="I77" s="27"/>
      <c r="J77" s="134"/>
      <c r="K77" s="27"/>
      <c r="L77" s="27"/>
      <c r="M77" s="135"/>
      <c r="N77" s="135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178"/>
      <c r="Z77" s="178"/>
      <c r="AA77" s="28"/>
      <c r="AB77" s="28"/>
      <c r="AC77" s="28"/>
      <c r="AD77" s="28"/>
      <c r="AE77" s="28"/>
      <c r="AF77" s="28"/>
      <c r="AG77" s="28"/>
      <c r="AH77" s="28"/>
      <c r="AI77" s="25"/>
      <c r="AJ77" s="25"/>
    </row>
    <row r="78" spans="1:36" ht="16.5" customHeight="1">
      <c r="A78" s="25"/>
      <c r="B78" s="25"/>
      <c r="C78" s="27" t="s">
        <v>4380</v>
      </c>
      <c r="D78" s="133"/>
      <c r="E78" s="27"/>
      <c r="F78" s="27"/>
      <c r="G78" s="27"/>
      <c r="H78" s="27"/>
      <c r="I78" s="27"/>
      <c r="J78" s="134"/>
      <c r="K78" s="27"/>
      <c r="L78" s="27"/>
      <c r="M78" s="135"/>
      <c r="N78" s="135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178"/>
      <c r="Z78" s="178"/>
      <c r="AA78" s="28"/>
      <c r="AB78" s="28"/>
      <c r="AC78" s="28"/>
      <c r="AD78" s="28"/>
      <c r="AE78" s="28"/>
      <c r="AF78" s="28"/>
      <c r="AG78" s="28"/>
      <c r="AH78" s="28"/>
      <c r="AI78" s="25"/>
      <c r="AJ78" s="25"/>
    </row>
    <row r="79" spans="1:36" ht="14.25" customHeight="1">
      <c r="A79" s="25"/>
      <c r="B79" s="25"/>
      <c r="C79" s="27" t="s">
        <v>4381</v>
      </c>
      <c r="D79" s="133"/>
      <c r="E79" s="27"/>
      <c r="F79" s="27"/>
      <c r="G79" s="27"/>
      <c r="H79" s="27"/>
      <c r="I79" s="27"/>
      <c r="J79" s="134"/>
      <c r="K79" s="27"/>
      <c r="L79" s="27"/>
      <c r="M79" s="135"/>
      <c r="N79" s="135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178"/>
      <c r="Z79" s="178"/>
      <c r="AA79" s="28"/>
      <c r="AB79" s="28"/>
      <c r="AC79" s="28"/>
      <c r="AD79" s="28"/>
      <c r="AE79" s="28"/>
      <c r="AF79" s="28"/>
      <c r="AG79" s="28"/>
      <c r="AH79" s="28"/>
      <c r="AI79" s="25"/>
      <c r="AJ79" s="25"/>
    </row>
    <row r="80" spans="1:36" ht="6" customHeight="1">
      <c r="A80" s="25"/>
      <c r="B80" s="25"/>
      <c r="C80" s="27"/>
      <c r="D80" s="133"/>
      <c r="E80" s="27"/>
      <c r="F80" s="27"/>
      <c r="G80" s="27"/>
      <c r="H80" s="27"/>
      <c r="I80" s="27"/>
      <c r="J80" s="134"/>
      <c r="K80" s="27"/>
      <c r="L80" s="27"/>
      <c r="M80" s="135"/>
      <c r="N80" s="135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5"/>
      <c r="AJ80" s="25"/>
    </row>
    <row r="81" spans="1:36" ht="6" customHeight="1">
      <c r="A81" s="25"/>
      <c r="B81" s="25"/>
      <c r="C81" s="27"/>
      <c r="D81" s="133"/>
      <c r="E81" s="27"/>
      <c r="F81" s="27"/>
      <c r="G81" s="27"/>
      <c r="H81" s="27"/>
      <c r="I81" s="27"/>
      <c r="J81" s="134"/>
      <c r="K81" s="27"/>
      <c r="L81" s="27"/>
      <c r="M81" s="135"/>
      <c r="N81" s="135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5"/>
      <c r="AJ81" s="25"/>
    </row>
    <row r="82" spans="1:36" ht="6" customHeight="1">
      <c r="A82" s="25"/>
      <c r="B82" s="25"/>
      <c r="C82" s="27"/>
      <c r="D82" s="133"/>
      <c r="E82" s="27"/>
      <c r="F82" s="27"/>
      <c r="G82" s="27"/>
      <c r="H82" s="27"/>
      <c r="I82" s="27"/>
      <c r="J82" s="52"/>
      <c r="K82" s="27"/>
      <c r="L82" s="27"/>
      <c r="M82" s="131"/>
      <c r="N82" s="131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5"/>
      <c r="AJ82" s="25"/>
    </row>
    <row r="83" spans="1:36" ht="15">
      <c r="A83" s="25"/>
      <c r="B83" s="25"/>
      <c r="C83" s="30" t="s">
        <v>1960</v>
      </c>
      <c r="D83" s="27"/>
      <c r="E83" s="27"/>
      <c r="F83" s="27"/>
      <c r="G83" s="27"/>
      <c r="H83" s="27"/>
      <c r="I83" s="27"/>
      <c r="J83" s="52"/>
      <c r="K83" s="27"/>
      <c r="L83" s="27"/>
      <c r="M83" s="106"/>
      <c r="N83" s="106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5"/>
      <c r="AJ83" s="25"/>
    </row>
    <row r="84" spans="1:36" ht="15" hidden="1">
      <c r="A84" s="25"/>
      <c r="B84" s="25"/>
      <c r="C84" s="27"/>
      <c r="D84" s="27"/>
      <c r="E84" s="27"/>
      <c r="F84" s="27"/>
      <c r="G84" s="27"/>
      <c r="H84" s="27"/>
      <c r="I84" s="27"/>
      <c r="J84" s="52"/>
      <c r="K84" s="27"/>
      <c r="L84" s="27"/>
      <c r="M84" s="106"/>
      <c r="N84" s="106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5"/>
      <c r="AJ84" s="25"/>
    </row>
    <row r="85" spans="1:36" ht="15">
      <c r="A85" s="25"/>
      <c r="B85" s="25"/>
      <c r="C85" s="27"/>
      <c r="D85" s="27"/>
      <c r="E85" s="27"/>
      <c r="F85" s="27"/>
      <c r="G85" s="27"/>
      <c r="H85" s="27"/>
      <c r="I85" s="27"/>
      <c r="J85" s="52"/>
      <c r="K85" s="27"/>
      <c r="L85" s="27"/>
      <c r="M85" s="106"/>
      <c r="N85" s="106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5"/>
      <c r="AJ85" s="25"/>
    </row>
    <row r="86" spans="1:36" ht="15">
      <c r="A86" s="25"/>
      <c r="B86" s="25"/>
      <c r="C86" s="27"/>
      <c r="D86" s="27"/>
      <c r="E86" s="27"/>
      <c r="F86" s="27"/>
      <c r="G86" s="27"/>
      <c r="H86" s="27"/>
      <c r="I86" s="27"/>
      <c r="J86" s="52"/>
      <c r="K86" s="27"/>
      <c r="L86" s="27"/>
      <c r="M86" s="106"/>
      <c r="N86" s="106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5"/>
      <c r="AJ86" s="25"/>
    </row>
    <row r="87" spans="1:36" ht="15">
      <c r="A87" s="25"/>
      <c r="B87" s="25"/>
      <c r="C87" s="27"/>
      <c r="D87" s="27"/>
      <c r="E87" s="27"/>
      <c r="F87" s="27"/>
      <c r="G87" s="27"/>
      <c r="H87" s="27"/>
      <c r="I87" s="27"/>
      <c r="J87" s="52"/>
      <c r="K87" s="27"/>
      <c r="L87" s="27"/>
      <c r="M87" s="106"/>
      <c r="N87" s="106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/>
      <c r="AJ87" s="25"/>
    </row>
    <row r="88" spans="1:36" ht="15">
      <c r="A88" s="25"/>
      <c r="B88" s="25"/>
      <c r="C88" s="27"/>
      <c r="D88" s="27"/>
      <c r="E88" s="27"/>
      <c r="F88" s="27"/>
      <c r="G88" s="27"/>
      <c r="H88" s="27"/>
      <c r="I88" s="27"/>
      <c r="J88" s="52"/>
      <c r="K88" s="27"/>
      <c r="L88" s="27"/>
      <c r="M88" s="106"/>
      <c r="N88" s="106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5"/>
      <c r="AJ88" s="25"/>
    </row>
    <row r="89" spans="1:36" ht="15">
      <c r="A89" s="25"/>
      <c r="B89" s="25"/>
      <c r="C89" s="27"/>
      <c r="D89" s="27"/>
      <c r="E89" s="27"/>
      <c r="F89" s="169" t="s">
        <v>433</v>
      </c>
      <c r="G89" s="170"/>
      <c r="H89" s="170"/>
      <c r="I89" s="170"/>
      <c r="J89" s="170"/>
      <c r="K89" s="170"/>
      <c r="L89" s="170"/>
      <c r="M89" s="170"/>
      <c r="N89" s="170"/>
      <c r="O89" s="35"/>
      <c r="P89" s="35"/>
      <c r="Q89" s="35"/>
      <c r="R89" s="35"/>
      <c r="S89" s="35"/>
      <c r="T89" s="35"/>
      <c r="U89" s="35"/>
      <c r="V89" s="35"/>
      <c r="W89" s="169" t="s">
        <v>433</v>
      </c>
      <c r="X89" s="170"/>
      <c r="Y89" s="170"/>
      <c r="Z89" s="170"/>
      <c r="AA89" s="170"/>
      <c r="AB89" s="170"/>
      <c r="AC89" s="170"/>
      <c r="AD89" s="170"/>
      <c r="AE89" s="170"/>
      <c r="AF89" s="28"/>
      <c r="AG89" s="28"/>
      <c r="AH89" s="28"/>
      <c r="AI89" s="25"/>
      <c r="AJ89" s="25"/>
    </row>
    <row r="90" spans="1:36" ht="15">
      <c r="A90" s="25"/>
      <c r="B90" s="25"/>
      <c r="C90" s="27"/>
      <c r="D90" s="27"/>
      <c r="E90" s="27"/>
      <c r="F90" s="183" t="s">
        <v>438</v>
      </c>
      <c r="G90" s="184"/>
      <c r="H90" s="184"/>
      <c r="I90" s="184"/>
      <c r="J90" s="184"/>
      <c r="K90" s="184"/>
      <c r="L90" s="184"/>
      <c r="M90" s="184"/>
      <c r="N90" s="184"/>
      <c r="O90" s="36"/>
      <c r="P90" s="36"/>
      <c r="Q90" s="36"/>
      <c r="R90" s="36"/>
      <c r="S90" s="36"/>
      <c r="T90" s="36"/>
      <c r="U90" s="36"/>
      <c r="V90" s="36"/>
      <c r="W90" s="183" t="s">
        <v>461</v>
      </c>
      <c r="X90" s="184"/>
      <c r="Y90" s="184"/>
      <c r="Z90" s="184"/>
      <c r="AA90" s="184"/>
      <c r="AB90" s="184"/>
      <c r="AC90" s="184"/>
      <c r="AD90" s="184"/>
      <c r="AE90" s="184"/>
      <c r="AF90" s="28"/>
      <c r="AG90" s="28"/>
      <c r="AH90" s="28"/>
      <c r="AI90" s="25"/>
      <c r="AJ90" s="25"/>
    </row>
    <row r="91" spans="1:36" ht="18" customHeight="1">
      <c r="A91" s="25"/>
      <c r="B91" s="25"/>
      <c r="C91" s="27"/>
      <c r="D91" s="27"/>
      <c r="E91" s="27"/>
      <c r="F91" s="37"/>
      <c r="G91" s="108"/>
      <c r="H91" s="108"/>
      <c r="I91" s="108"/>
      <c r="J91" s="108"/>
      <c r="K91" s="108"/>
      <c r="L91" s="108"/>
      <c r="M91" s="108"/>
      <c r="N91" s="108"/>
      <c r="O91" s="36"/>
      <c r="P91" s="36"/>
      <c r="Q91" s="36"/>
      <c r="R91" s="36"/>
      <c r="S91" s="36"/>
      <c r="T91" s="36"/>
      <c r="U91" s="36"/>
      <c r="V91" s="36"/>
      <c r="W91" s="37"/>
      <c r="X91" s="108"/>
      <c r="Y91" s="108"/>
      <c r="Z91" s="108"/>
      <c r="AA91" s="108"/>
      <c r="AB91" s="108"/>
      <c r="AC91" s="108"/>
      <c r="AD91" s="108"/>
      <c r="AE91" s="108"/>
      <c r="AF91" s="28"/>
      <c r="AG91" s="28"/>
      <c r="AH91" s="28"/>
      <c r="AI91" s="25"/>
      <c r="AJ91" s="25"/>
    </row>
    <row r="92" spans="1:36" ht="19.5" customHeight="1">
      <c r="A92" s="25"/>
      <c r="B92" s="112"/>
      <c r="C92" s="113"/>
      <c r="D92" s="113"/>
      <c r="E92" s="113"/>
      <c r="F92" s="114"/>
      <c r="G92" s="114"/>
      <c r="H92" s="114"/>
      <c r="I92" s="114"/>
      <c r="J92" s="115"/>
      <c r="K92" s="114"/>
      <c r="L92" s="114"/>
      <c r="M92" s="116"/>
      <c r="N92" s="116"/>
      <c r="O92" s="113"/>
      <c r="P92" s="113"/>
      <c r="Q92" s="113"/>
      <c r="R92" s="113"/>
      <c r="S92" s="113"/>
      <c r="T92" s="113"/>
      <c r="U92" s="113"/>
      <c r="V92" s="113"/>
      <c r="W92" s="114"/>
      <c r="X92" s="114"/>
      <c r="Y92" s="117"/>
      <c r="Z92" s="117"/>
      <c r="AA92" s="117"/>
      <c r="AB92" s="117"/>
      <c r="AC92" s="117"/>
      <c r="AD92" s="117"/>
      <c r="AE92" s="117"/>
      <c r="AF92" s="118"/>
      <c r="AG92" s="118"/>
      <c r="AH92" s="118"/>
      <c r="AI92" s="119"/>
      <c r="AJ92" s="25"/>
    </row>
    <row r="93" spans="1:36" ht="15">
      <c r="A93" s="25"/>
      <c r="B93" s="120"/>
      <c r="C93" s="109"/>
      <c r="D93" s="109"/>
      <c r="E93" s="109"/>
      <c r="F93" s="194" t="s">
        <v>433</v>
      </c>
      <c r="G93" s="195"/>
      <c r="H93" s="195"/>
      <c r="I93" s="195"/>
      <c r="J93" s="195"/>
      <c r="K93" s="195"/>
      <c r="L93" s="195"/>
      <c r="M93" s="195"/>
      <c r="N93" s="195"/>
      <c r="O93" s="111"/>
      <c r="P93" s="111"/>
      <c r="Q93" s="111"/>
      <c r="R93" s="111"/>
      <c r="S93" s="111"/>
      <c r="T93" s="111"/>
      <c r="U93" s="111"/>
      <c r="V93" s="111"/>
      <c r="W93" s="194" t="s">
        <v>433</v>
      </c>
      <c r="X93" s="195"/>
      <c r="Y93" s="195"/>
      <c r="Z93" s="195"/>
      <c r="AA93" s="195"/>
      <c r="AB93" s="195"/>
      <c r="AC93" s="195"/>
      <c r="AD93" s="195"/>
      <c r="AE93" s="195"/>
      <c r="AF93" s="110"/>
      <c r="AG93" s="110"/>
      <c r="AH93" s="110"/>
      <c r="AI93" s="121"/>
      <c r="AJ93" s="25"/>
    </row>
    <row r="94" spans="1:36" ht="15">
      <c r="A94" s="25"/>
      <c r="B94" s="122"/>
      <c r="C94" s="123"/>
      <c r="D94" s="123"/>
      <c r="E94" s="123"/>
      <c r="F94" s="189" t="s">
        <v>1962</v>
      </c>
      <c r="G94" s="190"/>
      <c r="H94" s="190"/>
      <c r="I94" s="190"/>
      <c r="J94" s="190"/>
      <c r="K94" s="190"/>
      <c r="L94" s="190"/>
      <c r="M94" s="190"/>
      <c r="N94" s="190"/>
      <c r="O94" s="124"/>
      <c r="P94" s="124"/>
      <c r="Q94" s="124"/>
      <c r="R94" s="124"/>
      <c r="S94" s="124"/>
      <c r="T94" s="124"/>
      <c r="U94" s="124"/>
      <c r="V94" s="124"/>
      <c r="W94" s="189" t="s">
        <v>1961</v>
      </c>
      <c r="X94" s="190"/>
      <c r="Y94" s="190"/>
      <c r="Z94" s="190"/>
      <c r="AA94" s="190"/>
      <c r="AB94" s="190"/>
      <c r="AC94" s="190"/>
      <c r="AD94" s="190"/>
      <c r="AE94" s="190"/>
      <c r="AF94" s="125"/>
      <c r="AG94" s="125"/>
      <c r="AH94" s="125"/>
      <c r="AI94" s="126"/>
      <c r="AJ94" s="25"/>
    </row>
    <row r="95" spans="1:36" ht="8.25" customHeight="1">
      <c r="A95" s="25"/>
      <c r="B95" s="25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5"/>
      <c r="AJ95" s="25"/>
    </row>
    <row r="96" spans="1:36" ht="15">
      <c r="A96" s="25"/>
      <c r="B96" s="25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5"/>
      <c r="AJ96" s="25"/>
    </row>
    <row r="97" spans="1:36" ht="15">
      <c r="A97" s="25"/>
      <c r="B97" s="182" t="s">
        <v>439</v>
      </c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25"/>
    </row>
    <row r="98" spans="1:36" ht="15">
      <c r="A98" s="25"/>
      <c r="B98" s="66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25"/>
    </row>
    <row r="99" spans="1:36">
      <c r="A99" s="25"/>
      <c r="B99" s="191" t="str">
        <f>"Ja niżej podpisany(a), "&amp;Imie&amp;" "&amp;Nazwisko&amp;", "</f>
        <v xml:space="preserve">Ja niżej podpisany(a),  , </v>
      </c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25"/>
    </row>
    <row r="100" spans="1:36" ht="42.75" customHeight="1">
      <c r="A100" s="25"/>
      <c r="B100" s="188" t="str">
        <f>"deklaruję wolę uczestniczenia w projekcie pt. ''"&amp;VLOOKUP(projekt,li_tab_pr,2,FALSE)&amp;"'' realizowanym przez Wyższą Szkołę Bankową  w Toruniu w ramach Programu Operacyjnego Wiedza Edukacja Rozwój."</f>
        <v>deklaruję wolę uczestniczenia w projekcie pt. ''NOWE KOMPETENCJE SZANSĄ NA ZAWODOWY SUKCES - program rozwoju kompetencji studentów WSB w Toruniu'' realizowanym przez Wyższą Szkołę Bankową  w Toruniu w ramach Programu Operacyjnego Wiedza Edukacja Rozwój.</v>
      </c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25"/>
    </row>
    <row r="101" spans="1:36" ht="5.25" customHeight="1">
      <c r="A101" s="25"/>
      <c r="B101" s="64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25"/>
    </row>
    <row r="102" spans="1:36">
      <c r="A102" s="25"/>
      <c r="B102" s="181" t="s">
        <v>432</v>
      </c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68"/>
      <c r="AJ102" s="25"/>
    </row>
    <row r="103" spans="1:36" ht="5.25" customHeight="1">
      <c r="A103" s="25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25"/>
    </row>
    <row r="104" spans="1:36" ht="42.75" customHeight="1">
      <c r="A104" s="25"/>
      <c r="B104" s="107" t="s">
        <v>434</v>
      </c>
      <c r="C104" s="186" t="str">
        <f>VLOOKUP(projekt,li_tab_pr,5,FALSE)</f>
        <v>Spełniam kryteria kwalifikowalności uprawniające do udziału w Projekcie, tzn.: jestem studentem/studentką Wyższej Szkoły Bankowej w Toruniu jednego z następujących kierunków: Finanse i rachunkowość, Prawo w biznesie, Psychologia w biznesie, Inżynieria zarządzania, Pedagogika, Design w biznesie lub Informatyka w biznesie;</v>
      </c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25"/>
    </row>
    <row r="105" spans="1:36" ht="15" customHeight="1">
      <c r="A105" s="25"/>
      <c r="B105" s="107" t="s">
        <v>435</v>
      </c>
      <c r="C105" s="188" t="s">
        <v>1963</v>
      </c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25"/>
    </row>
    <row r="106" spans="1:36" ht="15" customHeight="1">
      <c r="A106" s="25"/>
      <c r="B106" s="107" t="s">
        <v>436</v>
      </c>
      <c r="C106" s="188" t="s">
        <v>4387</v>
      </c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25"/>
    </row>
    <row r="107" spans="1:36" ht="15" customHeight="1">
      <c r="A107" s="25"/>
      <c r="B107" s="107" t="s">
        <v>437</v>
      </c>
      <c r="C107" s="188" t="s">
        <v>441</v>
      </c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25"/>
    </row>
    <row r="108" spans="1:36" ht="5.25" customHeight="1">
      <c r="A108" s="25"/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25"/>
    </row>
    <row r="109" spans="1:36" ht="15" customHeight="1">
      <c r="A109" s="25"/>
      <c r="B109" s="188" t="s">
        <v>440</v>
      </c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25"/>
    </row>
    <row r="110" spans="1:36">
      <c r="A110" s="25"/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25"/>
    </row>
    <row r="111" spans="1:36">
      <c r="A111" s="25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25"/>
    </row>
    <row r="112" spans="1:36">
      <c r="A112" s="25"/>
      <c r="B112" s="25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9"/>
      <c r="AA112" s="29"/>
      <c r="AB112" s="29"/>
      <c r="AC112" s="29"/>
      <c r="AD112" s="29"/>
      <c r="AE112" s="29"/>
      <c r="AF112" s="29"/>
      <c r="AG112" s="29"/>
      <c r="AH112" s="29"/>
      <c r="AI112" s="25"/>
      <c r="AJ112" s="25"/>
    </row>
    <row r="113" spans="1:36">
      <c r="A113" s="25"/>
      <c r="B113" s="25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9"/>
      <c r="AA113" s="29"/>
      <c r="AB113" s="29"/>
      <c r="AC113" s="29"/>
      <c r="AD113" s="29"/>
      <c r="AE113" s="29"/>
      <c r="AF113" s="29"/>
      <c r="AG113" s="29"/>
      <c r="AH113" s="29"/>
      <c r="AI113" s="25"/>
      <c r="AJ113" s="25"/>
    </row>
    <row r="114" spans="1:36">
      <c r="A114" s="25"/>
      <c r="B114" s="25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5"/>
    </row>
    <row r="115" spans="1:36">
      <c r="A115" s="25"/>
      <c r="B115" s="34"/>
      <c r="C115" s="35" t="s">
        <v>5</v>
      </c>
      <c r="D115" s="35"/>
      <c r="E115" s="35"/>
      <c r="F115" s="169" t="s">
        <v>433</v>
      </c>
      <c r="G115" s="170"/>
      <c r="H115" s="170"/>
      <c r="I115" s="170"/>
      <c r="J115" s="170"/>
      <c r="K115" s="170"/>
      <c r="L115" s="170"/>
      <c r="M115" s="170"/>
      <c r="N115" s="170"/>
      <c r="O115" s="35"/>
      <c r="P115" s="35"/>
      <c r="Q115" s="35"/>
      <c r="R115" s="35"/>
      <c r="S115" s="35"/>
      <c r="T115" s="35"/>
      <c r="U115" s="35"/>
      <c r="V115" s="35"/>
      <c r="W115" s="169" t="s">
        <v>433</v>
      </c>
      <c r="X115" s="170"/>
      <c r="Y115" s="170"/>
      <c r="Z115" s="170"/>
      <c r="AA115" s="170"/>
      <c r="AB115" s="170"/>
      <c r="AC115" s="170"/>
      <c r="AD115" s="170"/>
      <c r="AE115" s="170"/>
      <c r="AG115" s="35"/>
      <c r="AH115" s="35"/>
      <c r="AI115" s="28"/>
      <c r="AJ115" s="25"/>
    </row>
    <row r="116" spans="1:36">
      <c r="A116" s="25"/>
      <c r="B116" s="34"/>
      <c r="C116" s="36"/>
      <c r="D116" s="36"/>
      <c r="E116" s="36"/>
      <c r="F116" s="183" t="s">
        <v>438</v>
      </c>
      <c r="G116" s="184"/>
      <c r="H116" s="184"/>
      <c r="I116" s="184"/>
      <c r="J116" s="184"/>
      <c r="K116" s="184"/>
      <c r="L116" s="184"/>
      <c r="M116" s="184"/>
      <c r="N116" s="184"/>
      <c r="O116" s="36"/>
      <c r="P116" s="36"/>
      <c r="Q116" s="36"/>
      <c r="R116" s="36"/>
      <c r="S116" s="36"/>
      <c r="T116" s="36"/>
      <c r="U116" s="36"/>
      <c r="V116" s="36"/>
      <c r="W116" s="183" t="s">
        <v>461</v>
      </c>
      <c r="X116" s="184"/>
      <c r="Y116" s="184"/>
      <c r="Z116" s="184"/>
      <c r="AA116" s="184"/>
      <c r="AB116" s="184"/>
      <c r="AC116" s="184"/>
      <c r="AD116" s="184"/>
      <c r="AE116" s="184"/>
      <c r="AG116" s="35"/>
      <c r="AH116" s="35"/>
      <c r="AI116" s="28"/>
      <c r="AJ116" s="25"/>
    </row>
    <row r="117" spans="1:36">
      <c r="A117" s="25"/>
      <c r="B117" s="34"/>
      <c r="C117" s="36"/>
      <c r="D117" s="36"/>
      <c r="E117" s="36"/>
      <c r="F117" s="36"/>
      <c r="G117" s="36"/>
      <c r="H117" s="36"/>
      <c r="I117" s="36"/>
      <c r="J117" s="37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AA117" s="37"/>
      <c r="AB117" s="35"/>
      <c r="AC117" s="35"/>
      <c r="AD117" s="35"/>
      <c r="AE117" s="35"/>
      <c r="AG117" s="35"/>
      <c r="AH117" s="35"/>
      <c r="AI117" s="28"/>
      <c r="AJ117" s="25"/>
    </row>
    <row r="118" spans="1:36">
      <c r="A118" s="25"/>
      <c r="B118" s="25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25"/>
    </row>
    <row r="119" spans="1:36" ht="15">
      <c r="A119" s="25"/>
      <c r="B119" s="25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38"/>
      <c r="AJ119" s="25"/>
    </row>
    <row r="120" spans="1:36" ht="15">
      <c r="A120" s="25"/>
      <c r="B120" s="25"/>
      <c r="C120" s="43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38"/>
      <c r="AJ120" s="25"/>
    </row>
    <row r="121" spans="1:36" ht="39.75" customHeight="1">
      <c r="A121" s="25"/>
      <c r="B121" s="171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25"/>
    </row>
    <row r="122" spans="1:36" ht="30" customHeight="1">
      <c r="A122" s="25"/>
      <c r="B122" s="85"/>
      <c r="C122" s="171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25"/>
    </row>
    <row r="123" spans="1:36" ht="43.5" customHeight="1">
      <c r="A123" s="25"/>
      <c r="B123" s="85"/>
      <c r="C123" s="171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25"/>
    </row>
    <row r="124" spans="1:36" ht="15" customHeight="1">
      <c r="A124" s="25"/>
      <c r="B124" s="85"/>
      <c r="C124" s="85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25"/>
    </row>
    <row r="125" spans="1:36" ht="72" customHeight="1">
      <c r="A125" s="25"/>
      <c r="B125" s="85"/>
      <c r="C125" s="85"/>
      <c r="D125" s="86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25"/>
    </row>
    <row r="126" spans="1:36" ht="28.5" customHeight="1">
      <c r="A126" s="25"/>
      <c r="B126" s="85"/>
      <c r="C126" s="85"/>
      <c r="D126" s="86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25"/>
    </row>
    <row r="127" spans="1:36" ht="28.5" customHeight="1">
      <c r="A127" s="25"/>
      <c r="B127" s="85"/>
      <c r="C127" s="85"/>
      <c r="D127" s="86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25"/>
    </row>
    <row r="128" spans="1:36" ht="15" customHeight="1">
      <c r="A128" s="25"/>
      <c r="B128" s="85"/>
      <c r="C128" s="85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25"/>
    </row>
    <row r="129" spans="1:36" ht="72" customHeight="1">
      <c r="A129" s="25"/>
      <c r="B129" s="85"/>
      <c r="C129" s="76"/>
      <c r="D129" s="86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25"/>
    </row>
    <row r="130" spans="1:36" ht="28.5" customHeight="1">
      <c r="A130" s="25"/>
      <c r="B130" s="85"/>
      <c r="C130" s="76"/>
      <c r="D130" s="86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25"/>
    </row>
    <row r="131" spans="1:36" ht="28.5" customHeight="1">
      <c r="A131" s="25"/>
      <c r="B131" s="85"/>
      <c r="C131" s="76"/>
      <c r="D131" s="86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25"/>
    </row>
    <row r="132" spans="1:36" ht="57" customHeight="1">
      <c r="A132" s="25"/>
      <c r="B132" s="85"/>
      <c r="C132" s="76"/>
      <c r="D132" s="86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25"/>
    </row>
    <row r="133" spans="1:36" ht="43.5" customHeight="1">
      <c r="A133" s="25"/>
      <c r="B133" s="85"/>
      <c r="C133" s="171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25"/>
    </row>
    <row r="134" spans="1:36" ht="72" customHeight="1">
      <c r="A134" s="25"/>
      <c r="B134" s="85"/>
      <c r="C134" s="173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25"/>
    </row>
    <row r="135" spans="1:36" ht="15" customHeight="1">
      <c r="A135" s="25"/>
      <c r="B135" s="85"/>
      <c r="C135" s="171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25"/>
    </row>
    <row r="136" spans="1:36" ht="30" customHeight="1">
      <c r="A136" s="25"/>
      <c r="B136" s="85"/>
      <c r="C136" s="171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25"/>
    </row>
    <row r="137" spans="1:36" ht="15" customHeight="1">
      <c r="A137" s="25"/>
      <c r="B137" s="85"/>
      <c r="C137" s="171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25"/>
    </row>
    <row r="138" spans="1:36" ht="15" customHeight="1">
      <c r="A138" s="25"/>
      <c r="B138" s="85"/>
      <c r="C138" s="171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25"/>
    </row>
    <row r="139" spans="1:36" ht="15" customHeight="1">
      <c r="A139" s="25"/>
      <c r="B139" s="85"/>
      <c r="C139" s="76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25"/>
    </row>
    <row r="140" spans="1:36" ht="15" customHeight="1">
      <c r="A140" s="25"/>
      <c r="B140" s="85"/>
      <c r="C140" s="76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25"/>
    </row>
    <row r="141" spans="1:36" ht="15" customHeight="1">
      <c r="A141" s="25"/>
      <c r="B141" s="85"/>
      <c r="C141" s="76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25"/>
    </row>
    <row r="142" spans="1:36">
      <c r="A142" s="25"/>
      <c r="B142" s="25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25"/>
    </row>
    <row r="143" spans="1:36">
      <c r="A143" s="25"/>
      <c r="B143" s="25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25"/>
    </row>
    <row r="144" spans="1:36">
      <c r="A144" s="25"/>
      <c r="B144" s="34"/>
      <c r="C144" s="35"/>
      <c r="D144" s="35"/>
      <c r="E144" s="35"/>
      <c r="F144" s="169"/>
      <c r="G144" s="170"/>
      <c r="H144" s="170"/>
      <c r="I144" s="170"/>
      <c r="J144" s="170"/>
      <c r="K144" s="170"/>
      <c r="L144" s="170"/>
      <c r="M144" s="170"/>
      <c r="N144" s="170"/>
      <c r="O144" s="35"/>
      <c r="P144" s="35"/>
      <c r="Q144" s="35"/>
      <c r="R144" s="35"/>
      <c r="S144" s="35"/>
      <c r="T144" s="35"/>
      <c r="U144" s="35"/>
      <c r="V144" s="35"/>
      <c r="W144" s="169"/>
      <c r="X144" s="170"/>
      <c r="Y144" s="170"/>
      <c r="Z144" s="170"/>
      <c r="AA144" s="170"/>
      <c r="AB144" s="170"/>
      <c r="AC144" s="170"/>
      <c r="AD144" s="170"/>
      <c r="AE144" s="170"/>
      <c r="AG144" s="35"/>
      <c r="AH144" s="35"/>
      <c r="AI144" s="28"/>
      <c r="AJ144" s="25"/>
    </row>
    <row r="145" spans="1:36">
      <c r="A145" s="25"/>
      <c r="B145" s="34"/>
      <c r="C145" s="36"/>
      <c r="D145" s="36"/>
      <c r="E145" s="36"/>
      <c r="F145" s="36"/>
      <c r="G145" s="36"/>
      <c r="H145" s="36"/>
      <c r="I145" s="36"/>
      <c r="J145" s="37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AA145" s="37"/>
      <c r="AB145" s="35"/>
      <c r="AC145" s="35"/>
      <c r="AD145" s="35"/>
      <c r="AE145" s="35"/>
      <c r="AG145" s="35"/>
      <c r="AH145" s="35"/>
      <c r="AI145" s="28"/>
      <c r="AJ145" s="25"/>
    </row>
    <row r="146" spans="1:36"/>
    <row r="147" spans="1:36" hidden="1"/>
    <row r="148" spans="1:36" hidden="1"/>
    <row r="149" spans="1:36" hidden="1"/>
    <row r="150" spans="1:36" hidden="1"/>
    <row r="151" spans="1:36" hidden="1"/>
    <row r="152" spans="1:36" hidden="1"/>
    <row r="153" spans="1:36" hidden="1"/>
    <row r="154" spans="1:36" hidden="1"/>
    <row r="155" spans="1:36" hidden="1"/>
    <row r="156" spans="1:36" hidden="1"/>
    <row r="157" spans="1:36" hidden="1"/>
    <row r="158" spans="1:36" hidden="1"/>
    <row r="159" spans="1:36" hidden="1"/>
    <row r="160" spans="1:36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t="14.25" hidden="1" customHeight="1"/>
    <row r="192" ht="14.25" hidden="1" customHeight="1"/>
    <row r="193" ht="14.25" hidden="1" customHeight="1"/>
    <row r="194" ht="14.25" hidden="1" customHeight="1"/>
    <row r="195" ht="14.25" hidden="1" customHeight="1"/>
    <row r="196" ht="14.25" hidden="1" customHeight="1"/>
    <row r="197" ht="14.25" hidden="1" customHeight="1"/>
    <row r="198" ht="14.25" hidden="1" customHeight="1"/>
    <row r="199" ht="14.25" hidden="1" customHeight="1"/>
    <row r="200" ht="14.25" hidden="1" customHeight="1"/>
    <row r="201" ht="14.25" hidden="1" customHeight="1"/>
    <row r="202" ht="14.25" hidden="1" customHeight="1"/>
    <row r="203" ht="14.25" hidden="1" customHeight="1"/>
    <row r="204" ht="14.25" hidden="1" customHeight="1"/>
    <row r="205" ht="14.25" hidden="1" customHeight="1"/>
    <row r="206" ht="14.25" hidden="1" customHeight="1"/>
    <row r="207" ht="14.25" hidden="1" customHeight="1"/>
    <row r="208" ht="14.25" hidden="1" customHeight="1"/>
    <row r="209" ht="14.25" hidden="1" customHeight="1"/>
    <row r="210" ht="14.25" hidden="1" customHeight="1"/>
    <row r="211" ht="14.25" hidden="1" customHeight="1"/>
    <row r="212" ht="14.25" hidden="1" customHeight="1"/>
    <row r="213" ht="14.25" hidden="1" customHeight="1"/>
    <row r="214" ht="14.25" hidden="1" customHeight="1"/>
    <row r="215" ht="14.25" hidden="1" customHeight="1"/>
    <row r="216" ht="14.25" hidden="1" customHeight="1"/>
    <row r="217" ht="14.25" hidden="1" customHeight="1"/>
    <row r="218" ht="14.25" hidden="1" customHeight="1"/>
    <row r="219" ht="14.25" hidden="1" customHeight="1"/>
    <row r="220" ht="14.25" hidden="1" customHeight="1"/>
    <row r="221" ht="14.25" hidden="1" customHeight="1"/>
    <row r="222" ht="14.25" hidden="1" customHeight="1"/>
    <row r="223" ht="14.25" hidden="1" customHeight="1"/>
    <row r="224" ht="14.25" hidden="1" customHeight="1"/>
    <row r="225" ht="14.25" hidden="1" customHeight="1"/>
    <row r="226" ht="14.25" hidden="1" customHeight="1"/>
    <row r="227" ht="14.25" hidden="1" customHeight="1"/>
    <row r="228" ht="14.25" hidden="1" customHeight="1"/>
    <row r="229" ht="14.25" hidden="1" customHeight="1"/>
    <row r="230" ht="14.25" hidden="1" customHeight="1"/>
    <row r="231" ht="14.25" hidden="1" customHeight="1"/>
    <row r="232" ht="14.25" hidden="1" customHeight="1"/>
    <row r="233" ht="14.25" hidden="1" customHeight="1"/>
    <row r="234" ht="14.25" hidden="1" customHeight="1"/>
    <row r="235" ht="14.25" hidden="1" customHeight="1"/>
    <row r="236" ht="14.25" hidden="1" customHeight="1"/>
    <row r="237" ht="14.25" hidden="1" customHeight="1"/>
    <row r="238" ht="14.25" hidden="1" customHeight="1"/>
    <row r="239" ht="14.25" hidden="1" customHeight="1"/>
    <row r="240" ht="14.25" hidden="1" customHeight="1"/>
    <row r="241" ht="14.25" hidden="1" customHeight="1"/>
    <row r="242" ht="14.25" hidden="1" customHeight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</sheetData>
  <sheetProtection algorithmName="SHA-512" hashValue="tih+x2IjORuizpsHWkR+zDrJrHgVD/hwLYD6yvqIqp/6tkvmG2xbIysxjsXjOe3xI2N/OXKREcQM375q2/JMGg==" saltValue="jqBYbt1AMWRJ7p0fQoadAA==" spinCount="100000" sheet="1" objects="1" scenarios="1" selectLockedCells="1"/>
  <mergeCells count="102">
    <mergeCell ref="Y77:Z77"/>
    <mergeCell ref="AG51:AH51"/>
    <mergeCell ref="AG57:AH57"/>
    <mergeCell ref="AG52:AH52"/>
    <mergeCell ref="W93:AE93"/>
    <mergeCell ref="C105:AI105"/>
    <mergeCell ref="W89:AE89"/>
    <mergeCell ref="F90:N90"/>
    <mergeCell ref="W90:AE90"/>
    <mergeCell ref="Y78:Z78"/>
    <mergeCell ref="Y79:Z79"/>
    <mergeCell ref="AI1:AJ1"/>
    <mergeCell ref="B97:AI97"/>
    <mergeCell ref="H3:AH3"/>
    <mergeCell ref="C9:AA9"/>
    <mergeCell ref="AB20:AH20"/>
    <mergeCell ref="S17:Y17"/>
    <mergeCell ref="S20:Y20"/>
    <mergeCell ref="J20:P20"/>
    <mergeCell ref="C17:G17"/>
    <mergeCell ref="AB17:AH17"/>
    <mergeCell ref="AA41:AC41"/>
    <mergeCell ref="C41:J41"/>
    <mergeCell ref="M41:S41"/>
    <mergeCell ref="C13:AH13"/>
    <mergeCell ref="AB18:AD18"/>
    <mergeCell ref="C2:AH2"/>
    <mergeCell ref="C44:O44"/>
    <mergeCell ref="E130:AI130"/>
    <mergeCell ref="B121:AI121"/>
    <mergeCell ref="W115:AE115"/>
    <mergeCell ref="B102:AH102"/>
    <mergeCell ref="C119:AH119"/>
    <mergeCell ref="F116:N116"/>
    <mergeCell ref="X62:AH62"/>
    <mergeCell ref="E131:AI131"/>
    <mergeCell ref="E132:AI132"/>
    <mergeCell ref="W116:AE116"/>
    <mergeCell ref="F89:N89"/>
    <mergeCell ref="F115:N115"/>
    <mergeCell ref="C104:AI104"/>
    <mergeCell ref="B111:AI111"/>
    <mergeCell ref="F94:N94"/>
    <mergeCell ref="W94:AE94"/>
    <mergeCell ref="B99:AI99"/>
    <mergeCell ref="C106:AI106"/>
    <mergeCell ref="C107:AI107"/>
    <mergeCell ref="B109:AI109"/>
    <mergeCell ref="D124:AI124"/>
    <mergeCell ref="E129:AI129"/>
    <mergeCell ref="B100:AI100"/>
    <mergeCell ref="F93:N93"/>
    <mergeCell ref="AB9:AG9"/>
    <mergeCell ref="C6:AA6"/>
    <mergeCell ref="AB11:AG11"/>
    <mergeCell ref="C7:AA7"/>
    <mergeCell ref="C8:AA8"/>
    <mergeCell ref="C11:G11"/>
    <mergeCell ref="C5:AH5"/>
    <mergeCell ref="J17:P17"/>
    <mergeCell ref="W144:AE144"/>
    <mergeCell ref="C122:AI122"/>
    <mergeCell ref="C133:AI133"/>
    <mergeCell ref="C134:AI134"/>
    <mergeCell ref="C135:AI135"/>
    <mergeCell ref="C136:AI136"/>
    <mergeCell ref="C137:AI137"/>
    <mergeCell ref="C138:AI138"/>
    <mergeCell ref="E127:AI127"/>
    <mergeCell ref="F144:N144"/>
    <mergeCell ref="E125:AI125"/>
    <mergeCell ref="E126:AI126"/>
    <mergeCell ref="D128:AI128"/>
    <mergeCell ref="C123:AI123"/>
    <mergeCell ref="C20:G20"/>
    <mergeCell ref="C23:G23"/>
    <mergeCell ref="J23:P23"/>
    <mergeCell ref="S23:Y23"/>
    <mergeCell ref="C38:J38"/>
    <mergeCell ref="J26:P26"/>
    <mergeCell ref="S29:AH29"/>
    <mergeCell ref="S32:AH32"/>
    <mergeCell ref="C29:P32"/>
    <mergeCell ref="AB23:AH23"/>
    <mergeCell ref="C26:G26"/>
    <mergeCell ref="S26:AH26"/>
    <mergeCell ref="V38:AB38"/>
    <mergeCell ref="M38:S38"/>
    <mergeCell ref="V41:X41"/>
    <mergeCell ref="AE38:AH38"/>
    <mergeCell ref="AG55:AH55"/>
    <mergeCell ref="C66:E66"/>
    <mergeCell ref="C68:E68"/>
    <mergeCell ref="C70:E70"/>
    <mergeCell ref="F66:Z66"/>
    <mergeCell ref="F68:Z68"/>
    <mergeCell ref="F70:Z70"/>
    <mergeCell ref="AG53:AH53"/>
    <mergeCell ref="AG54:AH54"/>
    <mergeCell ref="AG56:AH56"/>
    <mergeCell ref="C64:AH64"/>
    <mergeCell ref="R44:Y44"/>
  </mergeCells>
  <conditionalFormatting sqref="C17">
    <cfRule type="expression" dxfId="17" priority="72" stopIfTrue="1">
      <formula>pes_ok="N"</formula>
    </cfRule>
  </conditionalFormatting>
  <conditionalFormatting sqref="S32 S29 AA41 V41 AE38 C41 M41 R44 AF24:AF25 C44 M38 C38 J20 J17 S20 C17 S26 AB24:AB25 C23:C24 V38 C29 S17 AB20 J24 C26 AB17:AB18 S23:S24 C20">
    <cfRule type="notContainsBlanks" dxfId="16" priority="73">
      <formula>LEN(TRIM(C17))&gt;0</formula>
    </cfRule>
  </conditionalFormatting>
  <conditionalFormatting sqref="C41 V38">
    <cfRule type="expression" dxfId="15" priority="69">
      <formula>li_miasto_chck&gt;0</formula>
    </cfRule>
  </conditionalFormatting>
  <conditionalFormatting sqref="AE38">
    <cfRule type="expression" dxfId="14" priority="68">
      <formula>AND(li_kod_chck&lt;&gt;0,li_kod_chck&lt;&gt;6)</formula>
    </cfRule>
  </conditionalFormatting>
  <conditionalFormatting sqref="C29:P32 S32:AH32">
    <cfRule type="expression" dxfId="13" priority="47">
      <formula>Status&lt;&gt;"osoba pracująca"</formula>
    </cfRule>
  </conditionalFormatting>
  <conditionalFormatting sqref="AA41:AC41">
    <cfRule type="expression" dxfId="12" priority="34">
      <formula>$V$41&lt;&gt;""</formula>
    </cfRule>
  </conditionalFormatting>
  <conditionalFormatting sqref="J23">
    <cfRule type="notContainsBlanks" dxfId="11" priority="25">
      <formula>LEN(TRIM(J23))&gt;0</formula>
    </cfRule>
  </conditionalFormatting>
  <conditionalFormatting sqref="AG52:AH57 AG51">
    <cfRule type="notContainsBlanks" dxfId="10" priority="23">
      <formula>LEN(TRIM(AG51))&gt;0</formula>
    </cfRule>
  </conditionalFormatting>
  <conditionalFormatting sqref="AG55:AH55">
    <cfRule type="expression" dxfId="9" priority="24">
      <formula>BezOsPrac="T"</formula>
    </cfRule>
  </conditionalFormatting>
  <conditionalFormatting sqref="X62">
    <cfRule type="notContainsBlanks" dxfId="8" priority="21">
      <formula>LEN(TRIM(X62))&gt;0</formula>
    </cfRule>
  </conditionalFormatting>
  <conditionalFormatting sqref="J26">
    <cfRule type="notContainsBlanks" dxfId="7" priority="20">
      <formula>LEN(TRIM(J26))&gt;0</formula>
    </cfRule>
  </conditionalFormatting>
  <conditionalFormatting sqref="AB23">
    <cfRule type="notContainsBlanks" dxfId="6" priority="19">
      <formula>LEN(TRIM(AB23))&gt;0</formula>
    </cfRule>
  </conditionalFormatting>
  <conditionalFormatting sqref="F66">
    <cfRule type="notContainsBlanks" dxfId="5" priority="8">
      <formula>LEN(TRIM(F66))&gt;0</formula>
    </cfRule>
  </conditionalFormatting>
  <conditionalFormatting sqref="F68">
    <cfRule type="notContainsBlanks" dxfId="4" priority="5">
      <formula>LEN(TRIM(F68))&gt;0</formula>
    </cfRule>
  </conditionalFormatting>
  <conditionalFormatting sqref="F70">
    <cfRule type="notContainsBlanks" dxfId="3" priority="4">
      <formula>LEN(TRIM(F70))&gt;0</formula>
    </cfRule>
  </conditionalFormatting>
  <conditionalFormatting sqref="Y77:Z77">
    <cfRule type="notContainsBlanks" dxfId="2" priority="3">
      <formula>LEN(TRIM(Y77))&gt;0</formula>
    </cfRule>
  </conditionalFormatting>
  <conditionalFormatting sqref="Y78:Z78">
    <cfRule type="notContainsBlanks" dxfId="1" priority="2">
      <formula>LEN(TRIM(Y78))&gt;0</formula>
    </cfRule>
  </conditionalFormatting>
  <conditionalFormatting sqref="Y79:Z79">
    <cfRule type="notContainsBlanks" dxfId="0" priority="1">
      <formula>LEN(TRIM(Y79))&gt;0</formula>
    </cfRule>
  </conditionalFormatting>
  <dataValidations count="21">
    <dataValidation type="list" allowBlank="1" showInputMessage="1" showErrorMessage="1" sqref="AG51:AH51 AG53:AH53 AG57:AH57">
      <formula1>li_tno</formula1>
    </dataValidation>
    <dataValidation type="list" allowBlank="1" showInputMessage="1" showErrorMessage="1" sqref="AG52:AH52 AG54:AH56 Y77:Z79">
      <formula1>li_tn</formula1>
    </dataValidation>
    <dataValidation type="textLength" errorStyle="warning" allowBlank="1" showInputMessage="1" showErrorMessage="1" errorTitle="Wartość nieprawidłowa" error="Kod pocztowy składa się z 6 znaków np. 61-646" sqref="AE38">
      <formula1>6</formula1>
      <formula2>6</formula2>
    </dataValidation>
    <dataValidation type="list" allowBlank="1" showInputMessage="1" showErrorMessage="1" sqref="S29:AH29">
      <formula1>OFFSET(li_statsz_nag,VLOOKUP(Status,li_stat2,2,FALSE),0,VLOOKUP(Status,li_stat2,3,FALSE),1)</formula1>
    </dataValidation>
    <dataValidation type="list" allowBlank="1" showInputMessage="1" showErrorMessage="1" sqref="C26:G26">
      <formula1>li_tryb</formula1>
    </dataValidation>
    <dataValidation type="list" allowBlank="1" showInputMessage="1" showErrorMessage="1" sqref="AB20">
      <formula1>li_wykszt</formula1>
    </dataValidation>
    <dataValidation type="custom" errorStyle="information" allowBlank="1" showInputMessage="1" showErrorMessage="1" errorTitle="Podany PESEL jest nieprawidłowy" error="Proszę wprowadzić prawidłową wartość (ciąg 11 cyfr bez spacji na początku i na końcu)" sqref="C17">
      <formula1>AND(MOD(pes_mod,10)=0,pes_dł=11)</formula1>
    </dataValidation>
    <dataValidation type="list" allowBlank="1" showInputMessage="1" showErrorMessage="1" sqref="S26:AH26">
      <formula1>li_status</formula1>
    </dataValidation>
    <dataValidation type="textLength" allowBlank="1" showInputMessage="1" showErrorMessage="1" sqref="C29:P32">
      <formula1>0</formula1>
      <formula2>250</formula2>
    </dataValidation>
    <dataValidation type="list" allowBlank="1" showInputMessage="1" showErrorMessage="1" sqref="S32:AH32">
      <formula1>li_zawod</formula1>
    </dataValidation>
    <dataValidation type="list" allowBlank="1" showInputMessage="1" showErrorMessage="1" sqref="J23:P23">
      <formula1>Rodzaj_studiow</formula1>
    </dataValidation>
    <dataValidation type="list" allowBlank="1" showInputMessage="1" showErrorMessage="1" sqref="S23:Y23">
      <formula1>OFFSET(li_rodzaj_st_szcz,VLOOKUP(rodzaj_st,li_rodzaj_st2,2,FALSE),0,VLOOKUP(rodzaj_st,li_rodzaj_st2,3,FALSE),1)</formula1>
    </dataValidation>
    <dataValidation type="list" allowBlank="1" showInputMessage="1" showErrorMessage="1" sqref="AI1:AJ1">
      <formula1>li_skr</formula1>
    </dataValidation>
    <dataValidation type="list" allowBlank="1" showInputMessage="1" showErrorMessage="1" sqref="AB17:AH17">
      <formula1>li_plec</formula1>
    </dataValidation>
    <dataValidation type="list" allowBlank="1" showInputMessage="1" showErrorMessage="1" errorTitle="Wartość nieprawidłowa" error="Aby wybrać z listy powiat, należy wcześniej zaznaczyć odpowiednie województwo." sqref="M38:S38">
      <formula1>OFFSET(li_pow_nag,MATCH(li_wojID,li_pow_wojID,0),0,COUNTIF(li_pow_wojID,li_wojID),1)</formula1>
    </dataValidation>
    <dataValidation type="list" allowBlank="1" showInputMessage="1" showErrorMessage="1" errorTitle="Wartość nieprawidłowa" error="Aby wybrać z listy gmine, należy wcześniej zaznaczyć odpowiedni powiat." sqref="V38:AB38">
      <formula1>OFFSET(li_gmi_nag,MATCH(li_wojID&amp;li_powID,li_gmi_wojpowID,0),0,COUNTIF(li_gmi_wojpowID,li_wojID&amp;li_powID),1)</formula1>
    </dataValidation>
    <dataValidation errorStyle="warning" allowBlank="1" showInputMessage="1" showErrorMessage="1" errorTitle="Wartość nieprawidłowa" error="W nazwie miejscowości nie powinno być cyfr" sqref="C41:J41"/>
    <dataValidation type="list" allowBlank="1" showInputMessage="1" showErrorMessage="1" sqref="X62">
      <formula1>obecne_zatrudm</formula1>
    </dataValidation>
    <dataValidation type="list" allowBlank="1" showInputMessage="1" showErrorMessage="1" errorTitle="Wartość nieprawidłowa" error="Wybierz odpowiednie województwo z listy rozwijanej." sqref="C38:J38">
      <formula1>li_woj</formula1>
    </dataValidation>
    <dataValidation type="list" allowBlank="1" showInputMessage="1" showErrorMessage="1" sqref="AB23:AH23">
      <formula1>li_semestr</formula1>
    </dataValidation>
    <dataValidation type="list" allowBlank="1" showInputMessage="1" showErrorMessage="1" sqref="J26:P26">
      <formula1>li_wydzial</formula1>
    </dataValidation>
  </dataValidations>
  <printOptions horizontalCentered="1"/>
  <pageMargins left="0.11811023622047245" right="0.11811023622047245" top="1.3744791666666667" bottom="0.82677165354330717" header="0.31496062992125984" footer="0.31496062992125984"/>
  <pageSetup paperSize="9" scale="57" fitToHeight="2" orientation="portrait" r:id="rId1"/>
  <headerFooter scaleWithDoc="0">
    <oddHeader>&amp;C&amp;G</oddHeader>
    <oddFooter xml:space="preserve">&amp;C&amp;8
Projekt współfinansowany przez Unię Europejską w ramach Europejskiego Funduszu Społecznego&amp;11
</oddFooter>
  </headerFooter>
  <rowBreaks count="1" manualBreakCount="1">
    <brk id="95" max="35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slownik!$P$3:$P$4</xm:f>
          </x14:formula1>
          <xm:sqref>AI1</xm:sqref>
        </x14:dataValidation>
        <x14:dataValidation type="list" allowBlank="1" showInputMessage="1" showErrorMessage="1">
          <x14:formula1>
            <xm:f>slownik!$AR$3:$AR$12</xm:f>
          </x14:formula1>
          <xm:sqref>F70:Z70</xm:sqref>
        </x14:dataValidation>
        <x14:dataValidation type="list" allowBlank="1" showInputMessage="1" showErrorMessage="1">
          <x14:formula1>
            <xm:f>slownik!$AR$3:$AR$12</xm:f>
          </x14:formula1>
          <xm:sqref>F66:Z66 F68:Z68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R28"/>
  <sheetViews>
    <sheetView topLeftCell="AA1" zoomScaleNormal="100" workbookViewId="0">
      <selection activeCell="AS19" sqref="AS19"/>
    </sheetView>
  </sheetViews>
  <sheetFormatPr defaultRowHeight="14.25"/>
  <cols>
    <col min="2" max="3" width="9" style="1"/>
    <col min="4" max="4" width="14" style="1" customWidth="1"/>
    <col min="5" max="5" width="15.5" style="1" customWidth="1"/>
    <col min="6" max="6" width="11" style="1" customWidth="1"/>
    <col min="7" max="8" width="9" style="1"/>
    <col min="9" max="9" width="33.375" style="1" customWidth="1"/>
    <col min="10" max="10" width="5" style="1" customWidth="1"/>
    <col min="11" max="11" width="35.5" style="1" customWidth="1"/>
    <col min="12" max="12" width="72.125" style="1" customWidth="1"/>
    <col min="13" max="13" width="21" style="1" customWidth="1"/>
    <col min="14" max="14" width="9" style="1"/>
    <col min="15" max="15" width="1.5" style="1" customWidth="1"/>
    <col min="17" max="17" width="10.125" customWidth="1"/>
    <col min="19" max="20" width="9" style="1"/>
    <col min="22" max="22" width="9.25" style="1" bestFit="1" customWidth="1"/>
    <col min="23" max="23" width="14.75" customWidth="1"/>
    <col min="24" max="24" width="2.25" customWidth="1"/>
    <col min="26" max="26" width="2" customWidth="1"/>
    <col min="27" max="27" width="11.625" bestFit="1" customWidth="1"/>
    <col min="28" max="29" width="11.625" style="1" customWidth="1"/>
    <col min="30" max="30" width="2" style="1" customWidth="1"/>
    <col min="31" max="31" width="9" style="1"/>
    <col min="33" max="33" width="1" customWidth="1"/>
    <col min="35" max="35" width="1" customWidth="1"/>
    <col min="36" max="36" width="14.375" customWidth="1"/>
    <col min="37" max="37" width="1" customWidth="1"/>
    <col min="39" max="39" width="1" customWidth="1"/>
    <col min="41" max="41" width="1" style="1" customWidth="1"/>
    <col min="42" max="42" width="12.375" style="1" customWidth="1"/>
    <col min="43" max="43" width="1" style="1" customWidth="1"/>
    <col min="44" max="44" width="12.375" style="1" customWidth="1"/>
  </cols>
  <sheetData>
    <row r="1" spans="1:44" ht="15" thickBot="1">
      <c r="A1" s="11"/>
      <c r="B1" s="11"/>
      <c r="C1" s="11"/>
      <c r="D1" s="11"/>
      <c r="E1" s="14"/>
      <c r="F1" s="15"/>
      <c r="G1" s="15"/>
      <c r="H1" s="15"/>
      <c r="I1" s="15"/>
      <c r="J1" s="15"/>
      <c r="K1" s="15"/>
      <c r="L1" s="14"/>
      <c r="M1" s="22"/>
      <c r="N1" s="73"/>
      <c r="P1" s="14"/>
      <c r="Q1" s="14"/>
      <c r="R1" s="14"/>
      <c r="S1" s="22"/>
      <c r="T1" s="22"/>
      <c r="V1" s="14"/>
      <c r="W1" s="14"/>
      <c r="Y1" s="14"/>
      <c r="AA1" s="14"/>
      <c r="AB1" s="22"/>
      <c r="AC1" s="22"/>
      <c r="AE1" s="14"/>
      <c r="AF1" s="15"/>
      <c r="AH1" s="22"/>
      <c r="AJ1" s="22"/>
      <c r="AL1" s="22"/>
      <c r="AN1" s="22"/>
      <c r="AP1" s="22"/>
      <c r="AR1" s="22"/>
    </row>
    <row r="2" spans="1:44" ht="26.25" thickBot="1">
      <c r="A2" s="12" t="s">
        <v>323</v>
      </c>
      <c r="B2" s="12" t="s">
        <v>323</v>
      </c>
      <c r="C2" s="12" t="s">
        <v>323</v>
      </c>
      <c r="D2" s="12" t="s">
        <v>359</v>
      </c>
      <c r="E2" s="16" t="s">
        <v>324</v>
      </c>
      <c r="F2" s="17" t="s">
        <v>325</v>
      </c>
      <c r="G2" s="18" t="s">
        <v>16</v>
      </c>
      <c r="H2" s="19" t="s">
        <v>17</v>
      </c>
      <c r="I2" s="47" t="s">
        <v>326</v>
      </c>
      <c r="J2" s="19" t="s">
        <v>18</v>
      </c>
      <c r="K2" s="60" t="s">
        <v>402</v>
      </c>
      <c r="L2" s="23" t="s">
        <v>352</v>
      </c>
      <c r="M2" s="23" t="s">
        <v>331</v>
      </c>
      <c r="N2" s="23" t="s">
        <v>327</v>
      </c>
      <c r="P2" s="23" t="s">
        <v>335</v>
      </c>
      <c r="Q2" s="23" t="s">
        <v>336</v>
      </c>
      <c r="R2" s="23" t="s">
        <v>337</v>
      </c>
      <c r="S2" s="23" t="s">
        <v>341</v>
      </c>
      <c r="T2" s="23" t="s">
        <v>358</v>
      </c>
      <c r="U2" s="1"/>
      <c r="V2" s="23" t="s">
        <v>339</v>
      </c>
      <c r="W2" s="23" t="s">
        <v>8</v>
      </c>
      <c r="Y2" s="23" t="s">
        <v>340</v>
      </c>
      <c r="AA2" s="23" t="s">
        <v>455</v>
      </c>
      <c r="AB2" s="18" t="s">
        <v>16</v>
      </c>
      <c r="AC2" s="19" t="s">
        <v>17</v>
      </c>
      <c r="AE2" s="81" t="s">
        <v>456</v>
      </c>
      <c r="AF2" s="19" t="s">
        <v>18</v>
      </c>
      <c r="AH2" s="23" t="s">
        <v>6</v>
      </c>
      <c r="AJ2" s="23" t="s">
        <v>1945</v>
      </c>
      <c r="AL2" s="23" t="s">
        <v>1946</v>
      </c>
      <c r="AN2" s="23" t="s">
        <v>4348</v>
      </c>
      <c r="AP2" s="23" t="s">
        <v>4358</v>
      </c>
      <c r="AR2" s="23" t="s">
        <v>4364</v>
      </c>
    </row>
    <row r="3" spans="1:44" ht="15">
      <c r="A3" s="24" t="s">
        <v>4346</v>
      </c>
      <c r="B3" s="13" t="s">
        <v>1954</v>
      </c>
      <c r="C3" s="13" t="s">
        <v>4346</v>
      </c>
      <c r="D3" s="13" t="s">
        <v>360</v>
      </c>
      <c r="E3" s="20" t="s">
        <v>379</v>
      </c>
      <c r="F3" s="4" t="s">
        <v>385</v>
      </c>
      <c r="G3" s="5">
        <v>2</v>
      </c>
      <c r="H3" s="6">
        <v>2</v>
      </c>
      <c r="I3" s="53" t="s">
        <v>385</v>
      </c>
      <c r="J3" s="57">
        <f>ROW(I3)-1</f>
        <v>2</v>
      </c>
      <c r="K3" s="54" t="s">
        <v>403</v>
      </c>
      <c r="L3" s="21" t="s">
        <v>416</v>
      </c>
      <c r="M3" s="21" t="s">
        <v>332</v>
      </c>
      <c r="N3" s="24" t="s">
        <v>328</v>
      </c>
      <c r="P3" s="21" t="s">
        <v>4352</v>
      </c>
      <c r="Q3" s="21" t="s">
        <v>4353</v>
      </c>
      <c r="R3" s="21" t="s">
        <v>4356</v>
      </c>
      <c r="S3" s="21"/>
      <c r="T3" s="21" t="s">
        <v>4357</v>
      </c>
      <c r="U3" s="1"/>
      <c r="V3" s="13">
        <v>0</v>
      </c>
      <c r="W3" s="41">
        <f t="shared" ref="W3:W12" si="0">IFERROR(FIND(V3,Miejscowosc),0)</f>
        <v>0</v>
      </c>
      <c r="Y3" s="40">
        <f>LEN(KodPocztowy)</f>
        <v>0</v>
      </c>
      <c r="AA3" s="78" t="s">
        <v>453</v>
      </c>
      <c r="AB3" s="5">
        <v>1</v>
      </c>
      <c r="AC3" s="6">
        <v>7</v>
      </c>
      <c r="AD3" s="79"/>
      <c r="AE3" s="83" t="s">
        <v>453</v>
      </c>
      <c r="AF3" s="82">
        <v>1</v>
      </c>
      <c r="AH3" s="21" t="s">
        <v>1943</v>
      </c>
      <c r="AJ3" s="21" t="b">
        <v>1</v>
      </c>
      <c r="AL3" s="21" t="s">
        <v>465</v>
      </c>
      <c r="AN3" s="21" t="s">
        <v>1948</v>
      </c>
      <c r="AP3" s="21" t="s">
        <v>4360</v>
      </c>
      <c r="AR3" s="21" t="s">
        <v>4372</v>
      </c>
    </row>
    <row r="4" spans="1:44">
      <c r="A4" s="24" t="s">
        <v>4347</v>
      </c>
      <c r="B4" s="13" t="s">
        <v>1955</v>
      </c>
      <c r="C4" s="13" t="s">
        <v>4347</v>
      </c>
      <c r="D4" s="13" t="s">
        <v>361</v>
      </c>
      <c r="E4" s="20" t="s">
        <v>380</v>
      </c>
      <c r="F4" s="4" t="s">
        <v>362</v>
      </c>
      <c r="G4" s="5">
        <v>5</v>
      </c>
      <c r="H4" s="6">
        <v>2</v>
      </c>
      <c r="I4" s="54" t="s">
        <v>386</v>
      </c>
      <c r="J4" s="58">
        <f t="shared" ref="J4:J20" si="1">ROW(I4)-1</f>
        <v>3</v>
      </c>
      <c r="K4" s="54" t="s">
        <v>404</v>
      </c>
      <c r="L4" s="21" t="s">
        <v>417</v>
      </c>
      <c r="M4" s="21" t="s">
        <v>333</v>
      </c>
      <c r="P4" s="21"/>
      <c r="Q4" s="21"/>
      <c r="R4" s="21"/>
      <c r="S4" s="21"/>
      <c r="T4" s="21"/>
      <c r="U4" s="1"/>
      <c r="V4" s="13">
        <v>1</v>
      </c>
      <c r="W4" s="41">
        <f t="shared" si="0"/>
        <v>0</v>
      </c>
      <c r="AA4" s="78" t="s">
        <v>454</v>
      </c>
      <c r="AB4" s="5">
        <v>9</v>
      </c>
      <c r="AC4" s="6">
        <v>1</v>
      </c>
      <c r="AD4" s="79"/>
      <c r="AE4" s="84" t="s">
        <v>448</v>
      </c>
      <c r="AF4" s="82">
        <v>2</v>
      </c>
      <c r="AH4" s="21" t="s">
        <v>1942</v>
      </c>
      <c r="AJ4" s="1"/>
      <c r="AL4" s="21" t="s">
        <v>463</v>
      </c>
      <c r="AN4" s="21" t="s">
        <v>1949</v>
      </c>
      <c r="AP4" s="21" t="s">
        <v>4361</v>
      </c>
      <c r="AR4" s="21" t="s">
        <v>4385</v>
      </c>
    </row>
    <row r="5" spans="1:44">
      <c r="A5" t="s">
        <v>7</v>
      </c>
      <c r="B5" s="13" t="s">
        <v>1956</v>
      </c>
      <c r="C5" s="13" t="s">
        <v>401</v>
      </c>
      <c r="E5" s="20" t="s">
        <v>381</v>
      </c>
      <c r="F5" s="4" t="s">
        <v>363</v>
      </c>
      <c r="G5" s="5">
        <v>8</v>
      </c>
      <c r="H5" s="6">
        <v>3</v>
      </c>
      <c r="I5" s="54" t="s">
        <v>387</v>
      </c>
      <c r="J5" s="58">
        <f t="shared" si="1"/>
        <v>4</v>
      </c>
      <c r="K5" s="54" t="s">
        <v>405</v>
      </c>
      <c r="L5" s="21" t="s">
        <v>418</v>
      </c>
      <c r="P5" s="21"/>
      <c r="Q5" s="21"/>
      <c r="R5" s="21"/>
      <c r="S5" s="21"/>
      <c r="T5" s="21"/>
      <c r="U5" s="1"/>
      <c r="V5" s="13">
        <v>2</v>
      </c>
      <c r="W5" s="41">
        <f t="shared" si="0"/>
        <v>0</v>
      </c>
      <c r="AA5" s="79"/>
      <c r="AB5" s="79"/>
      <c r="AC5" s="79"/>
      <c r="AD5" s="79"/>
      <c r="AE5" s="84" t="s">
        <v>451</v>
      </c>
      <c r="AF5" s="82">
        <v>3</v>
      </c>
      <c r="AJ5" s="129" t="str">
        <f>IFERROR(VLOOKUP(Wojewodztwo,li_woj2,2,FALSE),"")</f>
        <v/>
      </c>
      <c r="AN5" s="21" t="s">
        <v>1950</v>
      </c>
      <c r="AP5" s="21" t="s">
        <v>4362</v>
      </c>
      <c r="AR5" s="21" t="s">
        <v>4386</v>
      </c>
    </row>
    <row r="6" spans="1:44" ht="15.75" thickBot="1">
      <c r="A6" t="s">
        <v>7</v>
      </c>
      <c r="E6" s="20" t="s">
        <v>382</v>
      </c>
      <c r="F6" s="7" t="s">
        <v>364</v>
      </c>
      <c r="G6" s="8">
        <v>12</v>
      </c>
      <c r="H6" s="9">
        <v>7</v>
      </c>
      <c r="I6" s="55" t="s">
        <v>362</v>
      </c>
      <c r="J6" s="58">
        <f t="shared" si="1"/>
        <v>5</v>
      </c>
      <c r="K6" s="54" t="s">
        <v>406</v>
      </c>
      <c r="L6" s="21" t="s">
        <v>419</v>
      </c>
      <c r="P6" s="21"/>
      <c r="Q6" s="21"/>
      <c r="R6" s="21"/>
      <c r="S6" s="21"/>
      <c r="T6" s="21"/>
      <c r="U6" s="1"/>
      <c r="V6" s="13">
        <v>3</v>
      </c>
      <c r="W6" s="41">
        <f t="shared" si="0"/>
        <v>0</v>
      </c>
      <c r="AA6" s="79"/>
      <c r="AB6" s="79"/>
      <c r="AC6" s="79"/>
      <c r="AD6" s="79"/>
      <c r="AE6" s="84" t="s">
        <v>452</v>
      </c>
      <c r="AF6" s="82">
        <v>4</v>
      </c>
      <c r="AJ6" s="129" t="str">
        <f>IFERROR(VLOOKUP(li_wojID&amp;Powiat,li_pow3,2,FALSE),"")</f>
        <v/>
      </c>
      <c r="AN6" s="21" t="s">
        <v>1951</v>
      </c>
      <c r="AR6" s="21" t="s">
        <v>4373</v>
      </c>
    </row>
    <row r="7" spans="1:44">
      <c r="A7" t="s">
        <v>7</v>
      </c>
      <c r="E7" s="21" t="s">
        <v>383</v>
      </c>
      <c r="I7" s="54" t="s">
        <v>386</v>
      </c>
      <c r="J7" s="58">
        <f t="shared" si="1"/>
        <v>6</v>
      </c>
      <c r="K7" s="54" t="s">
        <v>407</v>
      </c>
      <c r="L7" s="21" t="s">
        <v>420</v>
      </c>
      <c r="P7" s="21"/>
      <c r="Q7" s="21"/>
      <c r="R7" s="21"/>
      <c r="S7" s="21"/>
      <c r="T7" s="21"/>
      <c r="U7" s="1"/>
      <c r="V7" s="13">
        <v>4</v>
      </c>
      <c r="W7" s="41">
        <f t="shared" si="0"/>
        <v>0</v>
      </c>
      <c r="AA7" s="79"/>
      <c r="AB7" s="79"/>
      <c r="AC7" s="79"/>
      <c r="AD7" s="79"/>
      <c r="AE7" s="84" t="s">
        <v>4354</v>
      </c>
      <c r="AF7" s="82">
        <v>5</v>
      </c>
      <c r="AJ7" s="129" t="str">
        <f>IFERROR(VLOOKUP(li_wojID&amp;li_powID&amp;Gmina,li_gmi3,2,FALSE),"")</f>
        <v/>
      </c>
      <c r="AN7" s="21" t="s">
        <v>4349</v>
      </c>
      <c r="AR7" s="21" t="s">
        <v>4374</v>
      </c>
    </row>
    <row r="8" spans="1:44">
      <c r="A8" t="s">
        <v>7</v>
      </c>
      <c r="E8" s="21" t="s">
        <v>384</v>
      </c>
      <c r="I8" s="54" t="s">
        <v>387</v>
      </c>
      <c r="J8" s="58">
        <f t="shared" si="1"/>
        <v>7</v>
      </c>
      <c r="K8" s="54" t="s">
        <v>408</v>
      </c>
      <c r="L8" s="21" t="s">
        <v>421</v>
      </c>
      <c r="P8" s="21"/>
      <c r="Q8" s="21"/>
      <c r="R8" s="21"/>
      <c r="S8" s="21"/>
      <c r="T8" s="21"/>
      <c r="U8" s="1"/>
      <c r="V8" s="13">
        <v>5</v>
      </c>
      <c r="W8" s="41">
        <f t="shared" si="0"/>
        <v>0</v>
      </c>
      <c r="AA8" s="79"/>
      <c r="AB8" s="79"/>
      <c r="AC8" s="79"/>
      <c r="AD8" s="79"/>
      <c r="AE8" s="84" t="s">
        <v>450</v>
      </c>
      <c r="AF8" s="82">
        <v>6</v>
      </c>
      <c r="AN8" s="21" t="s">
        <v>4350</v>
      </c>
      <c r="AR8" s="21" t="s">
        <v>4375</v>
      </c>
    </row>
    <row r="9" spans="1:44" ht="15">
      <c r="A9" t="s">
        <v>7</v>
      </c>
      <c r="I9" s="55" t="s">
        <v>363</v>
      </c>
      <c r="J9" s="58">
        <f t="shared" si="1"/>
        <v>8</v>
      </c>
      <c r="K9" s="54" t="s">
        <v>409</v>
      </c>
      <c r="L9" s="21" t="s">
        <v>422</v>
      </c>
      <c r="P9" s="21"/>
      <c r="Q9" s="21"/>
      <c r="R9" s="21"/>
      <c r="S9" s="21"/>
      <c r="T9" s="21"/>
      <c r="U9" s="1"/>
      <c r="V9" s="13">
        <v>6</v>
      </c>
      <c r="W9" s="41">
        <f t="shared" si="0"/>
        <v>0</v>
      </c>
      <c r="AA9" s="79"/>
      <c r="AB9" s="79"/>
      <c r="AC9" s="79"/>
      <c r="AD9" s="79"/>
      <c r="AE9" s="84" t="s">
        <v>447</v>
      </c>
      <c r="AF9" s="82">
        <v>7</v>
      </c>
      <c r="AN9" s="21" t="s">
        <v>4351</v>
      </c>
      <c r="AR9" s="21" t="s">
        <v>4376</v>
      </c>
    </row>
    <row r="10" spans="1:44">
      <c r="A10" t="s">
        <v>7</v>
      </c>
      <c r="I10" s="54" t="s">
        <v>389</v>
      </c>
      <c r="J10" s="58">
        <f t="shared" si="1"/>
        <v>9</v>
      </c>
      <c r="K10" s="54" t="s">
        <v>410</v>
      </c>
      <c r="L10" s="21" t="s">
        <v>423</v>
      </c>
      <c r="R10" s="1"/>
      <c r="U10" s="1"/>
      <c r="V10" s="13">
        <v>7</v>
      </c>
      <c r="W10" s="41">
        <f t="shared" si="0"/>
        <v>0</v>
      </c>
      <c r="AA10" s="79"/>
      <c r="AB10" s="79"/>
      <c r="AC10" s="79"/>
      <c r="AD10" s="79"/>
      <c r="AE10" s="84" t="s">
        <v>449</v>
      </c>
      <c r="AF10" s="82">
        <v>8</v>
      </c>
      <c r="AR10" s="21" t="s">
        <v>4382</v>
      </c>
    </row>
    <row r="11" spans="1:44" ht="15">
      <c r="A11" t="s">
        <v>7</v>
      </c>
      <c r="I11" s="54" t="s">
        <v>388</v>
      </c>
      <c r="J11" s="58">
        <f t="shared" si="1"/>
        <v>10</v>
      </c>
      <c r="K11" s="54" t="s">
        <v>411</v>
      </c>
      <c r="L11" s="21" t="s">
        <v>424</v>
      </c>
      <c r="R11" s="1"/>
      <c r="U11" s="1"/>
      <c r="V11" s="13">
        <v>8</v>
      </c>
      <c r="W11" s="41">
        <f t="shared" si="0"/>
        <v>0</v>
      </c>
      <c r="AA11" s="79"/>
      <c r="AB11" s="79"/>
      <c r="AC11" s="79"/>
      <c r="AD11" s="79"/>
      <c r="AE11" s="83" t="s">
        <v>454</v>
      </c>
      <c r="AF11" s="82">
        <v>9</v>
      </c>
      <c r="AR11" s="21" t="s">
        <v>4383</v>
      </c>
    </row>
    <row r="12" spans="1:44">
      <c r="A12" t="s">
        <v>7</v>
      </c>
      <c r="I12" s="54" t="s">
        <v>387</v>
      </c>
      <c r="J12" s="58">
        <f t="shared" si="1"/>
        <v>11</v>
      </c>
      <c r="K12" s="54" t="s">
        <v>415</v>
      </c>
      <c r="L12" s="21" t="s">
        <v>425</v>
      </c>
      <c r="R12" s="1"/>
      <c r="U12" s="1"/>
      <c r="V12" s="13">
        <v>9</v>
      </c>
      <c r="W12" s="41">
        <f t="shared" si="0"/>
        <v>0</v>
      </c>
      <c r="AA12" s="79"/>
      <c r="AB12" s="79"/>
      <c r="AC12" s="79"/>
      <c r="AD12" s="79"/>
      <c r="AE12" s="84" t="s">
        <v>446</v>
      </c>
      <c r="AF12" s="82">
        <v>10</v>
      </c>
      <c r="AR12" s="21" t="s">
        <v>4384</v>
      </c>
    </row>
    <row r="13" spans="1:44" ht="15">
      <c r="A13" t="s">
        <v>7</v>
      </c>
      <c r="I13" s="55" t="s">
        <v>364</v>
      </c>
      <c r="J13" s="58">
        <f t="shared" si="1"/>
        <v>12</v>
      </c>
      <c r="K13" s="54" t="s">
        <v>412</v>
      </c>
      <c r="L13" s="21" t="s">
        <v>426</v>
      </c>
      <c r="R13" s="1"/>
      <c r="U13" s="1"/>
      <c r="W13" s="42">
        <f>SUM(W3:W12)</f>
        <v>0</v>
      </c>
      <c r="AA13" s="1"/>
      <c r="AF13" s="1"/>
    </row>
    <row r="14" spans="1:44">
      <c r="A14" t="s">
        <v>7</v>
      </c>
      <c r="I14" s="54" t="s">
        <v>391</v>
      </c>
      <c r="J14" s="58">
        <f t="shared" si="1"/>
        <v>13</v>
      </c>
      <c r="K14" s="54" t="s">
        <v>413</v>
      </c>
      <c r="L14" s="21" t="s">
        <v>427</v>
      </c>
      <c r="R14" s="1"/>
      <c r="U14" s="1"/>
      <c r="AF14" s="1"/>
    </row>
    <row r="15" spans="1:44">
      <c r="A15" t="s">
        <v>7</v>
      </c>
      <c r="I15" s="54" t="s">
        <v>392</v>
      </c>
      <c r="J15" s="58">
        <f t="shared" si="1"/>
        <v>14</v>
      </c>
      <c r="K15" s="54" t="s">
        <v>414</v>
      </c>
      <c r="L15" s="21" t="s">
        <v>428</v>
      </c>
      <c r="R15" s="1"/>
      <c r="U15" s="1"/>
      <c r="AF15" s="1"/>
    </row>
    <row r="16" spans="1:44">
      <c r="A16" t="s">
        <v>7</v>
      </c>
      <c r="I16" s="54" t="s">
        <v>387</v>
      </c>
      <c r="J16" s="58">
        <f t="shared" si="1"/>
        <v>15</v>
      </c>
      <c r="L16" s="21" t="s">
        <v>429</v>
      </c>
      <c r="R16" s="1"/>
      <c r="U16" s="1"/>
      <c r="AF16" s="1"/>
    </row>
    <row r="17" spans="1:32">
      <c r="A17" t="s">
        <v>7</v>
      </c>
      <c r="I17" s="54" t="s">
        <v>394</v>
      </c>
      <c r="J17" s="58">
        <f t="shared" si="1"/>
        <v>16</v>
      </c>
      <c r="L17" s="21" t="s">
        <v>430</v>
      </c>
      <c r="R17" s="1"/>
      <c r="U17" s="1"/>
      <c r="AB17" s="130"/>
      <c r="AE17" s="130"/>
      <c r="AF17" s="130"/>
    </row>
    <row r="18" spans="1:32">
      <c r="I18" s="54" t="s">
        <v>393</v>
      </c>
      <c r="J18" s="58">
        <f t="shared" si="1"/>
        <v>17</v>
      </c>
      <c r="L18" s="21" t="s">
        <v>431</v>
      </c>
      <c r="R18" s="1"/>
      <c r="AB18" s="130"/>
      <c r="AE18" s="130"/>
      <c r="AF18" s="130"/>
    </row>
    <row r="19" spans="1:32">
      <c r="I19" s="54" t="s">
        <v>390</v>
      </c>
      <c r="J19" s="58">
        <f t="shared" si="1"/>
        <v>18</v>
      </c>
      <c r="R19" s="1"/>
      <c r="AB19" s="130"/>
      <c r="AE19" s="130"/>
      <c r="AF19" s="130"/>
    </row>
    <row r="20" spans="1:32" ht="15" thickBot="1">
      <c r="I20" s="56" t="s">
        <v>395</v>
      </c>
      <c r="J20" s="59">
        <f t="shared" si="1"/>
        <v>19</v>
      </c>
      <c r="R20" s="1"/>
      <c r="AB20" s="130"/>
      <c r="AE20" s="130"/>
      <c r="AF20" s="130"/>
    </row>
    <row r="21" spans="1:32">
      <c r="R21" s="1"/>
      <c r="AB21" s="130"/>
      <c r="AE21" s="130"/>
      <c r="AF21" s="130"/>
    </row>
    <row r="22" spans="1:32">
      <c r="AB22" s="130"/>
      <c r="AE22" s="130"/>
      <c r="AF22" s="130"/>
    </row>
    <row r="23" spans="1:32">
      <c r="AB23" s="130"/>
      <c r="AE23" s="130"/>
      <c r="AF23" s="130"/>
    </row>
    <row r="24" spans="1:32">
      <c r="AF24" s="1"/>
    </row>
    <row r="25" spans="1:32">
      <c r="AF25" s="1"/>
    </row>
    <row r="26" spans="1:32">
      <c r="AF26" s="1"/>
    </row>
    <row r="27" spans="1:32">
      <c r="AF27" s="1"/>
    </row>
    <row r="28" spans="1:32">
      <c r="AF28" s="1"/>
    </row>
  </sheetData>
  <sortState ref="AE23:AE28">
    <sortCondition ref="AE2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17"/>
  <sheetViews>
    <sheetView workbookViewId="0">
      <selection activeCell="C42" sqref="C42:J42"/>
    </sheetView>
  </sheetViews>
  <sheetFormatPr defaultRowHeight="14.25"/>
  <cols>
    <col min="1" max="1" width="20" style="1" customWidth="1"/>
    <col min="2" max="256" width="9" style="1"/>
    <col min="257" max="257" width="20" style="1" customWidth="1"/>
    <col min="258" max="512" width="9" style="1"/>
    <col min="513" max="513" width="20" style="1" customWidth="1"/>
    <col min="514" max="768" width="9" style="1"/>
    <col min="769" max="769" width="20" style="1" customWidth="1"/>
    <col min="770" max="1024" width="9" style="1"/>
    <col min="1025" max="1025" width="20" style="1" customWidth="1"/>
    <col min="1026" max="1280" width="9" style="1"/>
    <col min="1281" max="1281" width="20" style="1" customWidth="1"/>
    <col min="1282" max="1536" width="9" style="1"/>
    <col min="1537" max="1537" width="20" style="1" customWidth="1"/>
    <col min="1538" max="1792" width="9" style="1"/>
    <col min="1793" max="1793" width="20" style="1" customWidth="1"/>
    <col min="1794" max="2048" width="9" style="1"/>
    <col min="2049" max="2049" width="20" style="1" customWidth="1"/>
    <col min="2050" max="2304" width="9" style="1"/>
    <col min="2305" max="2305" width="20" style="1" customWidth="1"/>
    <col min="2306" max="2560" width="9" style="1"/>
    <col min="2561" max="2561" width="20" style="1" customWidth="1"/>
    <col min="2562" max="2816" width="9" style="1"/>
    <col min="2817" max="2817" width="20" style="1" customWidth="1"/>
    <col min="2818" max="3072" width="9" style="1"/>
    <col min="3073" max="3073" width="20" style="1" customWidth="1"/>
    <col min="3074" max="3328" width="9" style="1"/>
    <col min="3329" max="3329" width="20" style="1" customWidth="1"/>
    <col min="3330" max="3584" width="9" style="1"/>
    <col min="3585" max="3585" width="20" style="1" customWidth="1"/>
    <col min="3586" max="3840" width="9" style="1"/>
    <col min="3841" max="3841" width="20" style="1" customWidth="1"/>
    <col min="3842" max="4096" width="9" style="1"/>
    <col min="4097" max="4097" width="20" style="1" customWidth="1"/>
    <col min="4098" max="4352" width="9" style="1"/>
    <col min="4353" max="4353" width="20" style="1" customWidth="1"/>
    <col min="4354" max="4608" width="9" style="1"/>
    <col min="4609" max="4609" width="20" style="1" customWidth="1"/>
    <col min="4610" max="4864" width="9" style="1"/>
    <col min="4865" max="4865" width="20" style="1" customWidth="1"/>
    <col min="4866" max="5120" width="9" style="1"/>
    <col min="5121" max="5121" width="20" style="1" customWidth="1"/>
    <col min="5122" max="5376" width="9" style="1"/>
    <col min="5377" max="5377" width="20" style="1" customWidth="1"/>
    <col min="5378" max="5632" width="9" style="1"/>
    <col min="5633" max="5633" width="20" style="1" customWidth="1"/>
    <col min="5634" max="5888" width="9" style="1"/>
    <col min="5889" max="5889" width="20" style="1" customWidth="1"/>
    <col min="5890" max="6144" width="9" style="1"/>
    <col min="6145" max="6145" width="20" style="1" customWidth="1"/>
    <col min="6146" max="6400" width="9" style="1"/>
    <col min="6401" max="6401" width="20" style="1" customWidth="1"/>
    <col min="6402" max="6656" width="9" style="1"/>
    <col min="6657" max="6657" width="20" style="1" customWidth="1"/>
    <col min="6658" max="6912" width="9" style="1"/>
    <col min="6913" max="6913" width="20" style="1" customWidth="1"/>
    <col min="6914" max="7168" width="9" style="1"/>
    <col min="7169" max="7169" width="20" style="1" customWidth="1"/>
    <col min="7170" max="7424" width="9" style="1"/>
    <col min="7425" max="7425" width="20" style="1" customWidth="1"/>
    <col min="7426" max="7680" width="9" style="1"/>
    <col min="7681" max="7681" width="20" style="1" customWidth="1"/>
    <col min="7682" max="7936" width="9" style="1"/>
    <col min="7937" max="7937" width="20" style="1" customWidth="1"/>
    <col min="7938" max="8192" width="9" style="1"/>
    <col min="8193" max="8193" width="20" style="1" customWidth="1"/>
    <col min="8194" max="8448" width="9" style="1"/>
    <col min="8449" max="8449" width="20" style="1" customWidth="1"/>
    <col min="8450" max="8704" width="9" style="1"/>
    <col min="8705" max="8705" width="20" style="1" customWidth="1"/>
    <col min="8706" max="8960" width="9" style="1"/>
    <col min="8961" max="8961" width="20" style="1" customWidth="1"/>
    <col min="8962" max="9216" width="9" style="1"/>
    <col min="9217" max="9217" width="20" style="1" customWidth="1"/>
    <col min="9218" max="9472" width="9" style="1"/>
    <col min="9473" max="9473" width="20" style="1" customWidth="1"/>
    <col min="9474" max="9728" width="9" style="1"/>
    <col min="9729" max="9729" width="20" style="1" customWidth="1"/>
    <col min="9730" max="9984" width="9" style="1"/>
    <col min="9985" max="9985" width="20" style="1" customWidth="1"/>
    <col min="9986" max="10240" width="9" style="1"/>
    <col min="10241" max="10241" width="20" style="1" customWidth="1"/>
    <col min="10242" max="10496" width="9" style="1"/>
    <col min="10497" max="10497" width="20" style="1" customWidth="1"/>
    <col min="10498" max="10752" width="9" style="1"/>
    <col min="10753" max="10753" width="20" style="1" customWidth="1"/>
    <col min="10754" max="11008" width="9" style="1"/>
    <col min="11009" max="11009" width="20" style="1" customWidth="1"/>
    <col min="11010" max="11264" width="9" style="1"/>
    <col min="11265" max="11265" width="20" style="1" customWidth="1"/>
    <col min="11266" max="11520" width="9" style="1"/>
    <col min="11521" max="11521" width="20" style="1" customWidth="1"/>
    <col min="11522" max="11776" width="9" style="1"/>
    <col min="11777" max="11777" width="20" style="1" customWidth="1"/>
    <col min="11778" max="12032" width="9" style="1"/>
    <col min="12033" max="12033" width="20" style="1" customWidth="1"/>
    <col min="12034" max="12288" width="9" style="1"/>
    <col min="12289" max="12289" width="20" style="1" customWidth="1"/>
    <col min="12290" max="12544" width="9" style="1"/>
    <col min="12545" max="12545" width="20" style="1" customWidth="1"/>
    <col min="12546" max="12800" width="9" style="1"/>
    <col min="12801" max="12801" width="20" style="1" customWidth="1"/>
    <col min="12802" max="13056" width="9" style="1"/>
    <col min="13057" max="13057" width="20" style="1" customWidth="1"/>
    <col min="13058" max="13312" width="9" style="1"/>
    <col min="13313" max="13313" width="20" style="1" customWidth="1"/>
    <col min="13314" max="13568" width="9" style="1"/>
    <col min="13569" max="13569" width="20" style="1" customWidth="1"/>
    <col min="13570" max="13824" width="9" style="1"/>
    <col min="13825" max="13825" width="20" style="1" customWidth="1"/>
    <col min="13826" max="14080" width="9" style="1"/>
    <col min="14081" max="14081" width="20" style="1" customWidth="1"/>
    <col min="14082" max="14336" width="9" style="1"/>
    <col min="14337" max="14337" width="20" style="1" customWidth="1"/>
    <col min="14338" max="14592" width="9" style="1"/>
    <col min="14593" max="14593" width="20" style="1" customWidth="1"/>
    <col min="14594" max="14848" width="9" style="1"/>
    <col min="14849" max="14849" width="20" style="1" customWidth="1"/>
    <col min="14850" max="15104" width="9" style="1"/>
    <col min="15105" max="15105" width="20" style="1" customWidth="1"/>
    <col min="15106" max="15360" width="9" style="1"/>
    <col min="15361" max="15361" width="20" style="1" customWidth="1"/>
    <col min="15362" max="15616" width="9" style="1"/>
    <col min="15617" max="15617" width="20" style="1" customWidth="1"/>
    <col min="15618" max="15872" width="9" style="1"/>
    <col min="15873" max="15873" width="20" style="1" customWidth="1"/>
    <col min="15874" max="16128" width="9" style="1"/>
    <col min="16129" max="16129" width="20" style="1" customWidth="1"/>
    <col min="16130" max="16384" width="9" style="1"/>
  </cols>
  <sheetData>
    <row r="1" spans="1:2" ht="15">
      <c r="A1" s="127" t="s">
        <v>1967</v>
      </c>
      <c r="B1" s="128" t="s">
        <v>1968</v>
      </c>
    </row>
    <row r="2" spans="1:2">
      <c r="A2" s="79" t="s">
        <v>467</v>
      </c>
      <c r="B2" s="2" t="s">
        <v>1969</v>
      </c>
    </row>
    <row r="3" spans="1:2">
      <c r="A3" s="79" t="s">
        <v>468</v>
      </c>
      <c r="B3" s="2" t="s">
        <v>1970</v>
      </c>
    </row>
    <row r="4" spans="1:2">
      <c r="A4" s="79" t="s">
        <v>469</v>
      </c>
      <c r="B4" s="2" t="s">
        <v>1971</v>
      </c>
    </row>
    <row r="5" spans="1:2">
      <c r="A5" s="79" t="s">
        <v>470</v>
      </c>
      <c r="B5" s="2" t="s">
        <v>1972</v>
      </c>
    </row>
    <row r="6" spans="1:2">
      <c r="A6" s="79" t="s">
        <v>471</v>
      </c>
      <c r="B6" s="2" t="s">
        <v>1973</v>
      </c>
    </row>
    <row r="7" spans="1:2">
      <c r="A7" s="79" t="s">
        <v>472</v>
      </c>
      <c r="B7" s="2" t="s">
        <v>1974</v>
      </c>
    </row>
    <row r="8" spans="1:2">
      <c r="A8" s="79" t="s">
        <v>473</v>
      </c>
      <c r="B8" s="2" t="s">
        <v>1975</v>
      </c>
    </row>
    <row r="9" spans="1:2">
      <c r="A9" s="79" t="s">
        <v>474</v>
      </c>
      <c r="B9" s="2" t="s">
        <v>1976</v>
      </c>
    </row>
    <row r="10" spans="1:2">
      <c r="A10" s="79" t="s">
        <v>475</v>
      </c>
      <c r="B10" s="2" t="s">
        <v>1977</v>
      </c>
    </row>
    <row r="11" spans="1:2">
      <c r="A11" s="79" t="s">
        <v>476</v>
      </c>
      <c r="B11" s="2" t="s">
        <v>1978</v>
      </c>
    </row>
    <row r="12" spans="1:2">
      <c r="A12" s="79" t="s">
        <v>477</v>
      </c>
      <c r="B12" s="2" t="s">
        <v>1979</v>
      </c>
    </row>
    <row r="13" spans="1:2">
      <c r="A13" s="79" t="s">
        <v>478</v>
      </c>
      <c r="B13" s="2" t="s">
        <v>1980</v>
      </c>
    </row>
    <row r="14" spans="1:2">
      <c r="A14" s="79" t="s">
        <v>479</v>
      </c>
      <c r="B14" s="2" t="s">
        <v>1981</v>
      </c>
    </row>
    <row r="15" spans="1:2">
      <c r="A15" s="79" t="s">
        <v>480</v>
      </c>
      <c r="B15" s="2" t="s">
        <v>1982</v>
      </c>
    </row>
    <row r="16" spans="1:2">
      <c r="A16" s="79" t="s">
        <v>481</v>
      </c>
      <c r="B16" s="2" t="s">
        <v>1983</v>
      </c>
    </row>
    <row r="17" spans="1:2">
      <c r="A17" s="79" t="s">
        <v>482</v>
      </c>
      <c r="B17" s="2" t="s">
        <v>1984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D381"/>
  <sheetViews>
    <sheetView workbookViewId="0">
      <selection activeCell="C42" sqref="C42:J42"/>
    </sheetView>
  </sheetViews>
  <sheetFormatPr defaultRowHeight="14.25"/>
  <cols>
    <col min="1" max="1" width="9" style="1"/>
    <col min="2" max="2" width="9.25" style="1" customWidth="1"/>
    <col min="3" max="257" width="9" style="1"/>
    <col min="258" max="258" width="9.25" style="1" customWidth="1"/>
    <col min="259" max="513" width="9" style="1"/>
    <col min="514" max="514" width="9.25" style="1" customWidth="1"/>
    <col min="515" max="769" width="9" style="1"/>
    <col min="770" max="770" width="9.25" style="1" customWidth="1"/>
    <col min="771" max="1025" width="9" style="1"/>
    <col min="1026" max="1026" width="9.25" style="1" customWidth="1"/>
    <col min="1027" max="1281" width="9" style="1"/>
    <col min="1282" max="1282" width="9.25" style="1" customWidth="1"/>
    <col min="1283" max="1537" width="9" style="1"/>
    <col min="1538" max="1538" width="9.25" style="1" customWidth="1"/>
    <col min="1539" max="1793" width="9" style="1"/>
    <col min="1794" max="1794" width="9.25" style="1" customWidth="1"/>
    <col min="1795" max="2049" width="9" style="1"/>
    <col min="2050" max="2050" width="9.25" style="1" customWidth="1"/>
    <col min="2051" max="2305" width="9" style="1"/>
    <col min="2306" max="2306" width="9.25" style="1" customWidth="1"/>
    <col min="2307" max="2561" width="9" style="1"/>
    <col min="2562" max="2562" width="9.25" style="1" customWidth="1"/>
    <col min="2563" max="2817" width="9" style="1"/>
    <col min="2818" max="2818" width="9.25" style="1" customWidth="1"/>
    <col min="2819" max="3073" width="9" style="1"/>
    <col min="3074" max="3074" width="9.25" style="1" customWidth="1"/>
    <col min="3075" max="3329" width="9" style="1"/>
    <col min="3330" max="3330" width="9.25" style="1" customWidth="1"/>
    <col min="3331" max="3585" width="9" style="1"/>
    <col min="3586" max="3586" width="9.25" style="1" customWidth="1"/>
    <col min="3587" max="3841" width="9" style="1"/>
    <col min="3842" max="3842" width="9.25" style="1" customWidth="1"/>
    <col min="3843" max="4097" width="9" style="1"/>
    <col min="4098" max="4098" width="9.25" style="1" customWidth="1"/>
    <col min="4099" max="4353" width="9" style="1"/>
    <col min="4354" max="4354" width="9.25" style="1" customWidth="1"/>
    <col min="4355" max="4609" width="9" style="1"/>
    <col min="4610" max="4610" width="9.25" style="1" customWidth="1"/>
    <col min="4611" max="4865" width="9" style="1"/>
    <col min="4866" max="4866" width="9.25" style="1" customWidth="1"/>
    <col min="4867" max="5121" width="9" style="1"/>
    <col min="5122" max="5122" width="9.25" style="1" customWidth="1"/>
    <col min="5123" max="5377" width="9" style="1"/>
    <col min="5378" max="5378" width="9.25" style="1" customWidth="1"/>
    <col min="5379" max="5633" width="9" style="1"/>
    <col min="5634" max="5634" width="9.25" style="1" customWidth="1"/>
    <col min="5635" max="5889" width="9" style="1"/>
    <col min="5890" max="5890" width="9.25" style="1" customWidth="1"/>
    <col min="5891" max="6145" width="9" style="1"/>
    <col min="6146" max="6146" width="9.25" style="1" customWidth="1"/>
    <col min="6147" max="6401" width="9" style="1"/>
    <col min="6402" max="6402" width="9.25" style="1" customWidth="1"/>
    <col min="6403" max="6657" width="9" style="1"/>
    <col min="6658" max="6658" width="9.25" style="1" customWidth="1"/>
    <col min="6659" max="6913" width="9" style="1"/>
    <col min="6914" max="6914" width="9.25" style="1" customWidth="1"/>
    <col min="6915" max="7169" width="9" style="1"/>
    <col min="7170" max="7170" width="9.25" style="1" customWidth="1"/>
    <col min="7171" max="7425" width="9" style="1"/>
    <col min="7426" max="7426" width="9.25" style="1" customWidth="1"/>
    <col min="7427" max="7681" width="9" style="1"/>
    <col min="7682" max="7682" width="9.25" style="1" customWidth="1"/>
    <col min="7683" max="7937" width="9" style="1"/>
    <col min="7938" max="7938" width="9.25" style="1" customWidth="1"/>
    <col min="7939" max="8193" width="9" style="1"/>
    <col min="8194" max="8194" width="9.25" style="1" customWidth="1"/>
    <col min="8195" max="8449" width="9" style="1"/>
    <col min="8450" max="8450" width="9.25" style="1" customWidth="1"/>
    <col min="8451" max="8705" width="9" style="1"/>
    <col min="8706" max="8706" width="9.25" style="1" customWidth="1"/>
    <col min="8707" max="8961" width="9" style="1"/>
    <col min="8962" max="8962" width="9.25" style="1" customWidth="1"/>
    <col min="8963" max="9217" width="9" style="1"/>
    <col min="9218" max="9218" width="9.25" style="1" customWidth="1"/>
    <col min="9219" max="9473" width="9" style="1"/>
    <col min="9474" max="9474" width="9.25" style="1" customWidth="1"/>
    <col min="9475" max="9729" width="9" style="1"/>
    <col min="9730" max="9730" width="9.25" style="1" customWidth="1"/>
    <col min="9731" max="9985" width="9" style="1"/>
    <col min="9986" max="9986" width="9.25" style="1" customWidth="1"/>
    <col min="9987" max="10241" width="9" style="1"/>
    <col min="10242" max="10242" width="9.25" style="1" customWidth="1"/>
    <col min="10243" max="10497" width="9" style="1"/>
    <col min="10498" max="10498" width="9.25" style="1" customWidth="1"/>
    <col min="10499" max="10753" width="9" style="1"/>
    <col min="10754" max="10754" width="9.25" style="1" customWidth="1"/>
    <col min="10755" max="11009" width="9" style="1"/>
    <col min="11010" max="11010" width="9.25" style="1" customWidth="1"/>
    <col min="11011" max="11265" width="9" style="1"/>
    <col min="11266" max="11266" width="9.25" style="1" customWidth="1"/>
    <col min="11267" max="11521" width="9" style="1"/>
    <col min="11522" max="11522" width="9.25" style="1" customWidth="1"/>
    <col min="11523" max="11777" width="9" style="1"/>
    <col min="11778" max="11778" width="9.25" style="1" customWidth="1"/>
    <col min="11779" max="12033" width="9" style="1"/>
    <col min="12034" max="12034" width="9.25" style="1" customWidth="1"/>
    <col min="12035" max="12289" width="9" style="1"/>
    <col min="12290" max="12290" width="9.25" style="1" customWidth="1"/>
    <col min="12291" max="12545" width="9" style="1"/>
    <col min="12546" max="12546" width="9.25" style="1" customWidth="1"/>
    <col min="12547" max="12801" width="9" style="1"/>
    <col min="12802" max="12802" width="9.25" style="1" customWidth="1"/>
    <col min="12803" max="13057" width="9" style="1"/>
    <col min="13058" max="13058" width="9.25" style="1" customWidth="1"/>
    <col min="13059" max="13313" width="9" style="1"/>
    <col min="13314" max="13314" width="9.25" style="1" customWidth="1"/>
    <col min="13315" max="13569" width="9" style="1"/>
    <col min="13570" max="13570" width="9.25" style="1" customWidth="1"/>
    <col min="13571" max="13825" width="9" style="1"/>
    <col min="13826" max="13826" width="9.25" style="1" customWidth="1"/>
    <col min="13827" max="14081" width="9" style="1"/>
    <col min="14082" max="14082" width="9.25" style="1" customWidth="1"/>
    <col min="14083" max="14337" width="9" style="1"/>
    <col min="14338" max="14338" width="9.25" style="1" customWidth="1"/>
    <col min="14339" max="14593" width="9" style="1"/>
    <col min="14594" max="14594" width="9.25" style="1" customWidth="1"/>
    <col min="14595" max="14849" width="9" style="1"/>
    <col min="14850" max="14850" width="9.25" style="1" customWidth="1"/>
    <col min="14851" max="15105" width="9" style="1"/>
    <col min="15106" max="15106" width="9.25" style="1" customWidth="1"/>
    <col min="15107" max="15361" width="9" style="1"/>
    <col min="15362" max="15362" width="9.25" style="1" customWidth="1"/>
    <col min="15363" max="15617" width="9" style="1"/>
    <col min="15618" max="15618" width="9.25" style="1" customWidth="1"/>
    <col min="15619" max="15873" width="9" style="1"/>
    <col min="15874" max="15874" width="9.25" style="1" customWidth="1"/>
    <col min="15875" max="16129" width="9" style="1"/>
    <col min="16130" max="16130" width="9.25" style="1" customWidth="1"/>
    <col min="16131" max="16384" width="9" style="1"/>
  </cols>
  <sheetData>
    <row r="1" spans="1:4" ht="15">
      <c r="A1" s="128" t="s">
        <v>1985</v>
      </c>
      <c r="B1" s="127" t="s">
        <v>1967</v>
      </c>
      <c r="C1" s="127" t="s">
        <v>1986</v>
      </c>
      <c r="D1" s="128" t="s">
        <v>1987</v>
      </c>
    </row>
    <row r="2" spans="1:4">
      <c r="A2" s="2" t="s">
        <v>1969</v>
      </c>
      <c r="B2" s="79" t="s">
        <v>19</v>
      </c>
      <c r="C2" s="79" t="str">
        <f>A2&amp;B2</f>
        <v>02bolesławiecki</v>
      </c>
      <c r="D2" s="2" t="s">
        <v>1988</v>
      </c>
    </row>
    <row r="3" spans="1:4">
      <c r="A3" s="2" t="s">
        <v>1969</v>
      </c>
      <c r="B3" s="79" t="s">
        <v>20</v>
      </c>
      <c r="C3" s="79" t="str">
        <f t="shared" ref="C3:C66" si="0">A3&amp;B3</f>
        <v>02dzierżoniowski</v>
      </c>
      <c r="D3" s="2" t="s">
        <v>1969</v>
      </c>
    </row>
    <row r="4" spans="1:4">
      <c r="A4" s="2" t="s">
        <v>1969</v>
      </c>
      <c r="B4" s="79" t="s">
        <v>21</v>
      </c>
      <c r="C4" s="79" t="str">
        <f t="shared" si="0"/>
        <v>02głogowski</v>
      </c>
      <c r="D4" s="2" t="s">
        <v>1989</v>
      </c>
    </row>
    <row r="5" spans="1:4">
      <c r="A5" s="2" t="s">
        <v>1969</v>
      </c>
      <c r="B5" s="79" t="s">
        <v>22</v>
      </c>
      <c r="C5" s="79" t="str">
        <f t="shared" si="0"/>
        <v>02górowski</v>
      </c>
      <c r="D5" s="2" t="s">
        <v>1970</v>
      </c>
    </row>
    <row r="6" spans="1:4">
      <c r="A6" s="2" t="s">
        <v>1969</v>
      </c>
      <c r="B6" s="79" t="s">
        <v>23</v>
      </c>
      <c r="C6" s="79" t="str">
        <f t="shared" si="0"/>
        <v>02jaworski</v>
      </c>
      <c r="D6" s="2" t="s">
        <v>1990</v>
      </c>
    </row>
    <row r="7" spans="1:4">
      <c r="A7" s="2" t="s">
        <v>1969</v>
      </c>
      <c r="B7" s="79" t="s">
        <v>24</v>
      </c>
      <c r="C7" s="79" t="str">
        <f t="shared" si="0"/>
        <v>02jeleniogórski</v>
      </c>
      <c r="D7" s="2" t="s">
        <v>1971</v>
      </c>
    </row>
    <row r="8" spans="1:4">
      <c r="A8" s="2" t="s">
        <v>1969</v>
      </c>
      <c r="B8" s="79" t="s">
        <v>25</v>
      </c>
      <c r="C8" s="79" t="str">
        <f t="shared" si="0"/>
        <v>02kamiennogórski</v>
      </c>
      <c r="D8" s="2" t="s">
        <v>1991</v>
      </c>
    </row>
    <row r="9" spans="1:4">
      <c r="A9" s="2" t="s">
        <v>1969</v>
      </c>
      <c r="B9" s="79" t="s">
        <v>26</v>
      </c>
      <c r="C9" s="79" t="str">
        <f t="shared" si="0"/>
        <v>02kłodzki</v>
      </c>
      <c r="D9" s="2" t="s">
        <v>1972</v>
      </c>
    </row>
    <row r="10" spans="1:4">
      <c r="A10" s="2" t="s">
        <v>1969</v>
      </c>
      <c r="B10" s="79" t="s">
        <v>27</v>
      </c>
      <c r="C10" s="79" t="str">
        <f t="shared" si="0"/>
        <v>02legnicki</v>
      </c>
      <c r="D10" s="2" t="s">
        <v>1992</v>
      </c>
    </row>
    <row r="11" spans="1:4">
      <c r="A11" s="2" t="s">
        <v>1969</v>
      </c>
      <c r="B11" s="79" t="s">
        <v>28</v>
      </c>
      <c r="C11" s="79" t="str">
        <f t="shared" si="0"/>
        <v>02lubański</v>
      </c>
      <c r="D11" s="2" t="s">
        <v>1973</v>
      </c>
    </row>
    <row r="12" spans="1:4">
      <c r="A12" s="2" t="s">
        <v>1969</v>
      </c>
      <c r="B12" s="79" t="s">
        <v>29</v>
      </c>
      <c r="C12" s="79" t="str">
        <f t="shared" si="0"/>
        <v>02lubiński</v>
      </c>
      <c r="D12" s="2" t="s">
        <v>1993</v>
      </c>
    </row>
    <row r="13" spans="1:4">
      <c r="A13" s="2" t="s">
        <v>1969</v>
      </c>
      <c r="B13" s="79" t="s">
        <v>30</v>
      </c>
      <c r="C13" s="79" t="str">
        <f t="shared" si="0"/>
        <v>02lwówecki</v>
      </c>
      <c r="D13" s="2" t="s">
        <v>1974</v>
      </c>
    </row>
    <row r="14" spans="1:4">
      <c r="A14" s="2" t="s">
        <v>1969</v>
      </c>
      <c r="B14" s="79" t="s">
        <v>31</v>
      </c>
      <c r="C14" s="79" t="str">
        <f t="shared" si="0"/>
        <v>02milicki</v>
      </c>
      <c r="D14" s="2" t="s">
        <v>1994</v>
      </c>
    </row>
    <row r="15" spans="1:4">
      <c r="A15" s="2" t="s">
        <v>1969</v>
      </c>
      <c r="B15" s="79" t="s">
        <v>32</v>
      </c>
      <c r="C15" s="79" t="str">
        <f t="shared" si="0"/>
        <v>02oleśnicki</v>
      </c>
      <c r="D15" s="2" t="s">
        <v>1975</v>
      </c>
    </row>
    <row r="16" spans="1:4">
      <c r="A16" s="2" t="s">
        <v>1969</v>
      </c>
      <c r="B16" s="79" t="s">
        <v>33</v>
      </c>
      <c r="C16" s="79" t="str">
        <f t="shared" si="0"/>
        <v>02oławski</v>
      </c>
      <c r="D16" s="2" t="s">
        <v>1995</v>
      </c>
    </row>
    <row r="17" spans="1:4">
      <c r="A17" s="2" t="s">
        <v>1969</v>
      </c>
      <c r="B17" s="79" t="s">
        <v>34</v>
      </c>
      <c r="C17" s="79" t="str">
        <f t="shared" si="0"/>
        <v>02polkowicki</v>
      </c>
      <c r="D17" s="2" t="s">
        <v>1976</v>
      </c>
    </row>
    <row r="18" spans="1:4">
      <c r="A18" s="2" t="s">
        <v>1969</v>
      </c>
      <c r="B18" s="79" t="s">
        <v>35</v>
      </c>
      <c r="C18" s="79" t="str">
        <f t="shared" si="0"/>
        <v>02strzeliński</v>
      </c>
      <c r="D18" s="2" t="s">
        <v>1996</v>
      </c>
    </row>
    <row r="19" spans="1:4">
      <c r="A19" s="2" t="s">
        <v>1969</v>
      </c>
      <c r="B19" s="79" t="s">
        <v>36</v>
      </c>
      <c r="C19" s="79" t="str">
        <f t="shared" si="0"/>
        <v>02średzki</v>
      </c>
      <c r="D19" s="2" t="s">
        <v>1977</v>
      </c>
    </row>
    <row r="20" spans="1:4">
      <c r="A20" s="2" t="s">
        <v>1969</v>
      </c>
      <c r="B20" s="79" t="s">
        <v>37</v>
      </c>
      <c r="C20" s="79" t="str">
        <f t="shared" si="0"/>
        <v>02świdnicki</v>
      </c>
      <c r="D20" s="2" t="s">
        <v>1997</v>
      </c>
    </row>
    <row r="21" spans="1:4">
      <c r="A21" s="2" t="s">
        <v>1969</v>
      </c>
      <c r="B21" s="79" t="s">
        <v>38</v>
      </c>
      <c r="C21" s="79" t="str">
        <f t="shared" si="0"/>
        <v>02trzebnicki</v>
      </c>
      <c r="D21" s="2" t="s">
        <v>1978</v>
      </c>
    </row>
    <row r="22" spans="1:4">
      <c r="A22" s="2" t="s">
        <v>1969</v>
      </c>
      <c r="B22" s="79" t="s">
        <v>39</v>
      </c>
      <c r="C22" s="79" t="str">
        <f t="shared" si="0"/>
        <v>02wałbrzyski</v>
      </c>
      <c r="D22" s="2" t="s">
        <v>1998</v>
      </c>
    </row>
    <row r="23" spans="1:4">
      <c r="A23" s="2" t="s">
        <v>1969</v>
      </c>
      <c r="B23" s="79" t="s">
        <v>40</v>
      </c>
      <c r="C23" s="79" t="str">
        <f t="shared" si="0"/>
        <v>02wołowski</v>
      </c>
      <c r="D23" s="2" t="s">
        <v>1979</v>
      </c>
    </row>
    <row r="24" spans="1:4">
      <c r="A24" s="2" t="s">
        <v>1969</v>
      </c>
      <c r="B24" s="79" t="s">
        <v>41</v>
      </c>
      <c r="C24" s="79" t="str">
        <f t="shared" si="0"/>
        <v>02wrocławski</v>
      </c>
      <c r="D24" s="2" t="s">
        <v>1999</v>
      </c>
    </row>
    <row r="25" spans="1:4">
      <c r="A25" s="2" t="s">
        <v>1969</v>
      </c>
      <c r="B25" s="79" t="s">
        <v>42</v>
      </c>
      <c r="C25" s="79" t="str">
        <f t="shared" si="0"/>
        <v>02ząbkowicki</v>
      </c>
      <c r="D25" s="2" t="s">
        <v>1980</v>
      </c>
    </row>
    <row r="26" spans="1:4">
      <c r="A26" s="2" t="s">
        <v>1969</v>
      </c>
      <c r="B26" s="79" t="s">
        <v>43</v>
      </c>
      <c r="C26" s="79" t="str">
        <f t="shared" si="0"/>
        <v>02zgorzelecki</v>
      </c>
      <c r="D26" s="2" t="s">
        <v>2000</v>
      </c>
    </row>
    <row r="27" spans="1:4">
      <c r="A27" s="2" t="s">
        <v>1969</v>
      </c>
      <c r="B27" s="79" t="s">
        <v>44</v>
      </c>
      <c r="C27" s="79" t="str">
        <f t="shared" si="0"/>
        <v>02złotoryjski</v>
      </c>
      <c r="D27" s="2" t="s">
        <v>1981</v>
      </c>
    </row>
    <row r="28" spans="1:4">
      <c r="A28" s="2" t="s">
        <v>1969</v>
      </c>
      <c r="B28" s="79" t="s">
        <v>1925</v>
      </c>
      <c r="C28" s="79" t="str">
        <f t="shared" si="0"/>
        <v>02Jelenia Góra</v>
      </c>
      <c r="D28" s="2" t="s">
        <v>2001</v>
      </c>
    </row>
    <row r="29" spans="1:4">
      <c r="A29" s="2" t="s">
        <v>1969</v>
      </c>
      <c r="B29" s="79" t="s">
        <v>1881</v>
      </c>
      <c r="C29" s="79" t="str">
        <f t="shared" si="0"/>
        <v>02Legnica</v>
      </c>
      <c r="D29" s="2" t="s">
        <v>2002</v>
      </c>
    </row>
    <row r="30" spans="1:4">
      <c r="A30" s="2" t="s">
        <v>1969</v>
      </c>
      <c r="B30" s="79" t="s">
        <v>1808</v>
      </c>
      <c r="C30" s="79" t="str">
        <f t="shared" si="0"/>
        <v>02Wrocław</v>
      </c>
      <c r="D30" s="2" t="s">
        <v>2003</v>
      </c>
    </row>
    <row r="31" spans="1:4">
      <c r="A31" s="2" t="s">
        <v>1969</v>
      </c>
      <c r="B31" s="79" t="s">
        <v>1913</v>
      </c>
      <c r="C31" s="79" t="str">
        <f t="shared" si="0"/>
        <v>02Wałbrzych</v>
      </c>
      <c r="D31" s="2" t="s">
        <v>2004</v>
      </c>
    </row>
    <row r="32" spans="1:4">
      <c r="A32" s="2" t="s">
        <v>1970</v>
      </c>
      <c r="B32" s="79" t="s">
        <v>45</v>
      </c>
      <c r="C32" s="79" t="str">
        <f t="shared" si="0"/>
        <v>04aleksandrowski</v>
      </c>
      <c r="D32" s="2" t="s">
        <v>1988</v>
      </c>
    </row>
    <row r="33" spans="1:4">
      <c r="A33" s="2" t="s">
        <v>1970</v>
      </c>
      <c r="B33" s="79" t="s">
        <v>46</v>
      </c>
      <c r="C33" s="79" t="str">
        <f t="shared" si="0"/>
        <v>04brodnicki</v>
      </c>
      <c r="D33" s="2" t="s">
        <v>1969</v>
      </c>
    </row>
    <row r="34" spans="1:4">
      <c r="A34" s="2" t="s">
        <v>1970</v>
      </c>
      <c r="B34" s="79" t="s">
        <v>47</v>
      </c>
      <c r="C34" s="79" t="str">
        <f t="shared" si="0"/>
        <v>04bydgoski</v>
      </c>
      <c r="D34" s="2" t="s">
        <v>1989</v>
      </c>
    </row>
    <row r="35" spans="1:4">
      <c r="A35" s="2" t="s">
        <v>1970</v>
      </c>
      <c r="B35" s="79" t="s">
        <v>48</v>
      </c>
      <c r="C35" s="79" t="str">
        <f t="shared" si="0"/>
        <v>04chełmiński</v>
      </c>
      <c r="D35" s="2" t="s">
        <v>1970</v>
      </c>
    </row>
    <row r="36" spans="1:4">
      <c r="A36" s="2" t="s">
        <v>1970</v>
      </c>
      <c r="B36" s="79" t="s">
        <v>49</v>
      </c>
      <c r="C36" s="79" t="str">
        <f t="shared" si="0"/>
        <v>04golubsko-dobrzyński</v>
      </c>
      <c r="D36" s="2" t="s">
        <v>1990</v>
      </c>
    </row>
    <row r="37" spans="1:4">
      <c r="A37" s="2" t="s">
        <v>1970</v>
      </c>
      <c r="B37" s="79" t="s">
        <v>50</v>
      </c>
      <c r="C37" s="79" t="str">
        <f t="shared" si="0"/>
        <v>04grudziądzki</v>
      </c>
      <c r="D37" s="2" t="s">
        <v>1971</v>
      </c>
    </row>
    <row r="38" spans="1:4">
      <c r="A38" s="2" t="s">
        <v>1970</v>
      </c>
      <c r="B38" s="79" t="s">
        <v>51</v>
      </c>
      <c r="C38" s="79" t="str">
        <f t="shared" si="0"/>
        <v>04inowrocławski</v>
      </c>
      <c r="D38" s="2" t="s">
        <v>1991</v>
      </c>
    </row>
    <row r="39" spans="1:4">
      <c r="A39" s="2" t="s">
        <v>1970</v>
      </c>
      <c r="B39" s="79" t="s">
        <v>52</v>
      </c>
      <c r="C39" s="79" t="str">
        <f t="shared" si="0"/>
        <v>04lipnowski</v>
      </c>
      <c r="D39" s="2" t="s">
        <v>1972</v>
      </c>
    </row>
    <row r="40" spans="1:4">
      <c r="A40" s="2" t="s">
        <v>1970</v>
      </c>
      <c r="B40" s="79" t="s">
        <v>53</v>
      </c>
      <c r="C40" s="79" t="str">
        <f t="shared" si="0"/>
        <v>04mogileński</v>
      </c>
      <c r="D40" s="2" t="s">
        <v>1992</v>
      </c>
    </row>
    <row r="41" spans="1:4">
      <c r="A41" s="2" t="s">
        <v>1970</v>
      </c>
      <c r="B41" s="79" t="s">
        <v>54</v>
      </c>
      <c r="C41" s="79" t="str">
        <f t="shared" si="0"/>
        <v>04nakielski</v>
      </c>
      <c r="D41" s="2" t="s">
        <v>1973</v>
      </c>
    </row>
    <row r="42" spans="1:4">
      <c r="A42" s="2" t="s">
        <v>1970</v>
      </c>
      <c r="B42" s="79" t="s">
        <v>55</v>
      </c>
      <c r="C42" s="79" t="str">
        <f t="shared" si="0"/>
        <v>04radziejowski</v>
      </c>
      <c r="D42" s="2" t="s">
        <v>1993</v>
      </c>
    </row>
    <row r="43" spans="1:4">
      <c r="A43" s="2" t="s">
        <v>1970</v>
      </c>
      <c r="B43" s="79" t="s">
        <v>56</v>
      </c>
      <c r="C43" s="79" t="str">
        <f t="shared" si="0"/>
        <v>04rypiński</v>
      </c>
      <c r="D43" s="2" t="s">
        <v>1974</v>
      </c>
    </row>
    <row r="44" spans="1:4">
      <c r="A44" s="2" t="s">
        <v>1970</v>
      </c>
      <c r="B44" s="79" t="s">
        <v>57</v>
      </c>
      <c r="C44" s="79" t="str">
        <f t="shared" si="0"/>
        <v>04sępoleński</v>
      </c>
      <c r="D44" s="2" t="s">
        <v>1994</v>
      </c>
    </row>
    <row r="45" spans="1:4">
      <c r="A45" s="2" t="s">
        <v>1970</v>
      </c>
      <c r="B45" s="79" t="s">
        <v>58</v>
      </c>
      <c r="C45" s="79" t="str">
        <f t="shared" si="0"/>
        <v>04świecki</v>
      </c>
      <c r="D45" s="2" t="s">
        <v>1975</v>
      </c>
    </row>
    <row r="46" spans="1:4">
      <c r="A46" s="2" t="s">
        <v>1970</v>
      </c>
      <c r="B46" s="79" t="s">
        <v>59</v>
      </c>
      <c r="C46" s="79" t="str">
        <f t="shared" si="0"/>
        <v>04toruński</v>
      </c>
      <c r="D46" s="2" t="s">
        <v>1995</v>
      </c>
    </row>
    <row r="47" spans="1:4">
      <c r="A47" s="2" t="s">
        <v>1970</v>
      </c>
      <c r="B47" s="79" t="s">
        <v>60</v>
      </c>
      <c r="C47" s="79" t="str">
        <f t="shared" si="0"/>
        <v>04tucholski</v>
      </c>
      <c r="D47" s="2" t="s">
        <v>1976</v>
      </c>
    </row>
    <row r="48" spans="1:4">
      <c r="A48" s="2" t="s">
        <v>1970</v>
      </c>
      <c r="B48" s="79" t="s">
        <v>61</v>
      </c>
      <c r="C48" s="79" t="str">
        <f t="shared" si="0"/>
        <v>04wąbrzeski</v>
      </c>
      <c r="D48" s="2" t="s">
        <v>1996</v>
      </c>
    </row>
    <row r="49" spans="1:4">
      <c r="A49" s="2" t="s">
        <v>1970</v>
      </c>
      <c r="B49" s="79" t="s">
        <v>62</v>
      </c>
      <c r="C49" s="79" t="str">
        <f t="shared" si="0"/>
        <v>04włocławski</v>
      </c>
      <c r="D49" s="2" t="s">
        <v>1977</v>
      </c>
    </row>
    <row r="50" spans="1:4">
      <c r="A50" s="2" t="s">
        <v>1970</v>
      </c>
      <c r="B50" s="79" t="s">
        <v>63</v>
      </c>
      <c r="C50" s="79" t="str">
        <f t="shared" si="0"/>
        <v>04żniński</v>
      </c>
      <c r="D50" s="2" t="s">
        <v>1997</v>
      </c>
    </row>
    <row r="51" spans="1:4">
      <c r="A51" s="2" t="s">
        <v>1970</v>
      </c>
      <c r="B51" s="79" t="s">
        <v>463</v>
      </c>
      <c r="C51" s="79" t="str">
        <f t="shared" si="0"/>
        <v>04Bydgoszcz</v>
      </c>
      <c r="D51" s="2" t="s">
        <v>2001</v>
      </c>
    </row>
    <row r="52" spans="1:4">
      <c r="A52" s="2" t="s">
        <v>1970</v>
      </c>
      <c r="B52" s="79" t="s">
        <v>464</v>
      </c>
      <c r="C52" s="79" t="str">
        <f t="shared" si="0"/>
        <v>04Grudziądz</v>
      </c>
      <c r="D52" s="2" t="s">
        <v>2002</v>
      </c>
    </row>
    <row r="53" spans="1:4">
      <c r="A53" s="2" t="s">
        <v>1970</v>
      </c>
      <c r="B53" s="79" t="s">
        <v>465</v>
      </c>
      <c r="C53" s="79" t="str">
        <f t="shared" si="0"/>
        <v>04Toruń</v>
      </c>
      <c r="D53" s="2" t="s">
        <v>2005</v>
      </c>
    </row>
    <row r="54" spans="1:4">
      <c r="A54" s="2" t="s">
        <v>1970</v>
      </c>
      <c r="B54" s="79" t="s">
        <v>466</v>
      </c>
      <c r="C54" s="79" t="str">
        <f t="shared" si="0"/>
        <v>04Włocławek</v>
      </c>
      <c r="D54" s="2" t="s">
        <v>2003</v>
      </c>
    </row>
    <row r="55" spans="1:4">
      <c r="A55" s="2" t="s">
        <v>1971</v>
      </c>
      <c r="B55" s="79" t="s">
        <v>64</v>
      </c>
      <c r="C55" s="79" t="str">
        <f t="shared" si="0"/>
        <v>06bialski</v>
      </c>
      <c r="D55" s="2" t="s">
        <v>1988</v>
      </c>
    </row>
    <row r="56" spans="1:4">
      <c r="A56" s="2" t="s">
        <v>1971</v>
      </c>
      <c r="B56" s="79" t="s">
        <v>65</v>
      </c>
      <c r="C56" s="79" t="str">
        <f t="shared" si="0"/>
        <v>06biłgorajski</v>
      </c>
      <c r="D56" s="2" t="s">
        <v>1969</v>
      </c>
    </row>
    <row r="57" spans="1:4">
      <c r="A57" s="2" t="s">
        <v>1971</v>
      </c>
      <c r="B57" s="79" t="s">
        <v>66</v>
      </c>
      <c r="C57" s="79" t="str">
        <f t="shared" si="0"/>
        <v>06chełmski</v>
      </c>
      <c r="D57" s="2" t="s">
        <v>1989</v>
      </c>
    </row>
    <row r="58" spans="1:4">
      <c r="A58" s="2" t="s">
        <v>1971</v>
      </c>
      <c r="B58" s="79" t="s">
        <v>67</v>
      </c>
      <c r="C58" s="79" t="str">
        <f t="shared" si="0"/>
        <v>06hrubieszowski</v>
      </c>
      <c r="D58" s="2" t="s">
        <v>1970</v>
      </c>
    </row>
    <row r="59" spans="1:4">
      <c r="A59" s="2" t="s">
        <v>1971</v>
      </c>
      <c r="B59" s="79" t="s">
        <v>68</v>
      </c>
      <c r="C59" s="79" t="str">
        <f t="shared" si="0"/>
        <v>06janowski</v>
      </c>
      <c r="D59" s="2" t="s">
        <v>1990</v>
      </c>
    </row>
    <row r="60" spans="1:4">
      <c r="A60" s="2" t="s">
        <v>1971</v>
      </c>
      <c r="B60" s="79" t="s">
        <v>69</v>
      </c>
      <c r="C60" s="79" t="str">
        <f t="shared" si="0"/>
        <v>06krasnostawski</v>
      </c>
      <c r="D60" s="2" t="s">
        <v>1971</v>
      </c>
    </row>
    <row r="61" spans="1:4">
      <c r="A61" s="2" t="s">
        <v>1971</v>
      </c>
      <c r="B61" s="79" t="s">
        <v>70</v>
      </c>
      <c r="C61" s="79" t="str">
        <f t="shared" si="0"/>
        <v>06kraśnicki</v>
      </c>
      <c r="D61" s="2" t="s">
        <v>1991</v>
      </c>
    </row>
    <row r="62" spans="1:4">
      <c r="A62" s="2" t="s">
        <v>1971</v>
      </c>
      <c r="B62" s="79" t="s">
        <v>71</v>
      </c>
      <c r="C62" s="79" t="str">
        <f t="shared" si="0"/>
        <v>06lubartowski</v>
      </c>
      <c r="D62" s="2" t="s">
        <v>1972</v>
      </c>
    </row>
    <row r="63" spans="1:4">
      <c r="A63" s="2" t="s">
        <v>1971</v>
      </c>
      <c r="B63" s="79" t="s">
        <v>72</v>
      </c>
      <c r="C63" s="79" t="str">
        <f t="shared" si="0"/>
        <v>06lubelski</v>
      </c>
      <c r="D63" s="2" t="s">
        <v>1992</v>
      </c>
    </row>
    <row r="64" spans="1:4">
      <c r="A64" s="2" t="s">
        <v>1971</v>
      </c>
      <c r="B64" s="79" t="s">
        <v>73</v>
      </c>
      <c r="C64" s="79" t="str">
        <f t="shared" si="0"/>
        <v>06łęczyński</v>
      </c>
      <c r="D64" s="2" t="s">
        <v>1973</v>
      </c>
    </row>
    <row r="65" spans="1:4">
      <c r="A65" s="2" t="s">
        <v>1971</v>
      </c>
      <c r="B65" s="79" t="s">
        <v>74</v>
      </c>
      <c r="C65" s="79" t="str">
        <f t="shared" si="0"/>
        <v>06łukowski</v>
      </c>
      <c r="D65" s="2" t="s">
        <v>1993</v>
      </c>
    </row>
    <row r="66" spans="1:4">
      <c r="A66" s="2" t="s">
        <v>1971</v>
      </c>
      <c r="B66" s="79" t="s">
        <v>75</v>
      </c>
      <c r="C66" s="79" t="str">
        <f t="shared" si="0"/>
        <v>06opolski</v>
      </c>
      <c r="D66" s="2" t="s">
        <v>1974</v>
      </c>
    </row>
    <row r="67" spans="1:4">
      <c r="A67" s="2" t="s">
        <v>1971</v>
      </c>
      <c r="B67" s="79" t="s">
        <v>76</v>
      </c>
      <c r="C67" s="79" t="str">
        <f t="shared" ref="C67:C130" si="1">A67&amp;B67</f>
        <v>06parczewski</v>
      </c>
      <c r="D67" s="2" t="s">
        <v>1994</v>
      </c>
    </row>
    <row r="68" spans="1:4">
      <c r="A68" s="2" t="s">
        <v>1971</v>
      </c>
      <c r="B68" s="79" t="s">
        <v>77</v>
      </c>
      <c r="C68" s="79" t="str">
        <f t="shared" si="1"/>
        <v>06puławski</v>
      </c>
      <c r="D68" s="2" t="s">
        <v>1975</v>
      </c>
    </row>
    <row r="69" spans="1:4">
      <c r="A69" s="2" t="s">
        <v>1971</v>
      </c>
      <c r="B69" s="79" t="s">
        <v>78</v>
      </c>
      <c r="C69" s="79" t="str">
        <f t="shared" si="1"/>
        <v>06radzyński</v>
      </c>
      <c r="D69" s="2" t="s">
        <v>1995</v>
      </c>
    </row>
    <row r="70" spans="1:4">
      <c r="A70" s="2" t="s">
        <v>1971</v>
      </c>
      <c r="B70" s="79" t="s">
        <v>79</v>
      </c>
      <c r="C70" s="79" t="str">
        <f t="shared" si="1"/>
        <v>06rycki</v>
      </c>
      <c r="D70" s="2" t="s">
        <v>1976</v>
      </c>
    </row>
    <row r="71" spans="1:4">
      <c r="A71" s="2" t="s">
        <v>1971</v>
      </c>
      <c r="B71" s="79" t="s">
        <v>37</v>
      </c>
      <c r="C71" s="79" t="str">
        <f t="shared" si="1"/>
        <v>06świdnicki</v>
      </c>
      <c r="D71" s="2" t="s">
        <v>1996</v>
      </c>
    </row>
    <row r="72" spans="1:4">
      <c r="A72" s="2" t="s">
        <v>1971</v>
      </c>
      <c r="B72" s="79" t="s">
        <v>80</v>
      </c>
      <c r="C72" s="79" t="str">
        <f t="shared" si="1"/>
        <v>06tomaszowski</v>
      </c>
      <c r="D72" s="2" t="s">
        <v>1977</v>
      </c>
    </row>
    <row r="73" spans="1:4">
      <c r="A73" s="2" t="s">
        <v>1971</v>
      </c>
      <c r="B73" s="79" t="s">
        <v>81</v>
      </c>
      <c r="C73" s="79" t="str">
        <f t="shared" si="1"/>
        <v>06włodawski</v>
      </c>
      <c r="D73" s="2" t="s">
        <v>1997</v>
      </c>
    </row>
    <row r="74" spans="1:4">
      <c r="A74" s="2" t="s">
        <v>1971</v>
      </c>
      <c r="B74" s="79" t="s">
        <v>82</v>
      </c>
      <c r="C74" s="79" t="str">
        <f t="shared" si="1"/>
        <v>06zamojski</v>
      </c>
      <c r="D74" s="2" t="s">
        <v>1978</v>
      </c>
    </row>
    <row r="75" spans="1:4">
      <c r="A75" s="2" t="s">
        <v>1971</v>
      </c>
      <c r="B75" s="79" t="s">
        <v>1714</v>
      </c>
      <c r="C75" s="79" t="str">
        <f t="shared" si="1"/>
        <v>06Biała Podlaska</v>
      </c>
      <c r="D75" s="2" t="s">
        <v>2001</v>
      </c>
    </row>
    <row r="76" spans="1:4">
      <c r="A76" s="2" t="s">
        <v>1971</v>
      </c>
      <c r="B76" s="79" t="s">
        <v>1706</v>
      </c>
      <c r="C76" s="79" t="str">
        <f t="shared" si="1"/>
        <v>06Chełm</v>
      </c>
      <c r="D76" s="2" t="s">
        <v>2002</v>
      </c>
    </row>
    <row r="77" spans="1:4">
      <c r="A77" s="2" t="s">
        <v>1971</v>
      </c>
      <c r="B77" s="79" t="s">
        <v>1718</v>
      </c>
      <c r="C77" s="79" t="str">
        <f t="shared" si="1"/>
        <v>06Lublin</v>
      </c>
      <c r="D77" s="2" t="s">
        <v>2005</v>
      </c>
    </row>
    <row r="78" spans="1:4">
      <c r="A78" s="2" t="s">
        <v>1971</v>
      </c>
      <c r="B78" s="79" t="s">
        <v>1651</v>
      </c>
      <c r="C78" s="79" t="str">
        <f t="shared" si="1"/>
        <v>06Zamość</v>
      </c>
      <c r="D78" s="2" t="s">
        <v>2003</v>
      </c>
    </row>
    <row r="79" spans="1:4">
      <c r="A79" s="2" t="s">
        <v>1972</v>
      </c>
      <c r="B79" s="79" t="s">
        <v>83</v>
      </c>
      <c r="C79" s="79" t="str">
        <f t="shared" si="1"/>
        <v>08gorzowski</v>
      </c>
      <c r="D79" s="2" t="s">
        <v>1988</v>
      </c>
    </row>
    <row r="80" spans="1:4">
      <c r="A80" s="2" t="s">
        <v>1972</v>
      </c>
      <c r="B80" s="79" t="s">
        <v>84</v>
      </c>
      <c r="C80" s="79" t="str">
        <f t="shared" si="1"/>
        <v>08krośnieński</v>
      </c>
      <c r="D80" s="2" t="s">
        <v>1969</v>
      </c>
    </row>
    <row r="81" spans="1:4">
      <c r="A81" s="2" t="s">
        <v>1972</v>
      </c>
      <c r="B81" s="79" t="s">
        <v>85</v>
      </c>
      <c r="C81" s="79" t="str">
        <f t="shared" si="1"/>
        <v>08międzyrzecki</v>
      </c>
      <c r="D81" s="2" t="s">
        <v>1989</v>
      </c>
    </row>
    <row r="82" spans="1:4">
      <c r="A82" s="2" t="s">
        <v>1972</v>
      </c>
      <c r="B82" s="79" t="s">
        <v>86</v>
      </c>
      <c r="C82" s="79" t="str">
        <f t="shared" si="1"/>
        <v>08nowosolski</v>
      </c>
      <c r="D82" s="2" t="s">
        <v>1970</v>
      </c>
    </row>
    <row r="83" spans="1:4">
      <c r="A83" s="2" t="s">
        <v>1972</v>
      </c>
      <c r="B83" s="79" t="s">
        <v>87</v>
      </c>
      <c r="C83" s="79" t="str">
        <f t="shared" si="1"/>
        <v>08słubicki</v>
      </c>
      <c r="D83" s="2" t="s">
        <v>1990</v>
      </c>
    </row>
    <row r="84" spans="1:4">
      <c r="A84" s="2" t="s">
        <v>1972</v>
      </c>
      <c r="B84" s="79" t="s">
        <v>88</v>
      </c>
      <c r="C84" s="79" t="str">
        <f t="shared" si="1"/>
        <v>08strzelecko-drezdenecki</v>
      </c>
      <c r="D84" s="2" t="s">
        <v>1971</v>
      </c>
    </row>
    <row r="85" spans="1:4">
      <c r="A85" s="2" t="s">
        <v>1972</v>
      </c>
      <c r="B85" s="79" t="s">
        <v>89</v>
      </c>
      <c r="C85" s="79" t="str">
        <f t="shared" si="1"/>
        <v>08sulęciński</v>
      </c>
      <c r="D85" s="2" t="s">
        <v>1991</v>
      </c>
    </row>
    <row r="86" spans="1:4">
      <c r="A86" s="2" t="s">
        <v>1972</v>
      </c>
      <c r="B86" s="79" t="s">
        <v>90</v>
      </c>
      <c r="C86" s="79" t="str">
        <f t="shared" si="1"/>
        <v>08świebodziński</v>
      </c>
      <c r="D86" s="2" t="s">
        <v>1972</v>
      </c>
    </row>
    <row r="87" spans="1:4">
      <c r="A87" s="2" t="s">
        <v>1972</v>
      </c>
      <c r="B87" s="79" t="s">
        <v>92</v>
      </c>
      <c r="C87" s="79" t="str">
        <f t="shared" si="1"/>
        <v>08zielonogórski</v>
      </c>
      <c r="D87" s="2" t="s">
        <v>1992</v>
      </c>
    </row>
    <row r="88" spans="1:4">
      <c r="A88" s="2" t="s">
        <v>1972</v>
      </c>
      <c r="B88" s="79" t="s">
        <v>93</v>
      </c>
      <c r="C88" s="79" t="str">
        <f t="shared" si="1"/>
        <v>08żagański</v>
      </c>
      <c r="D88" s="2" t="s">
        <v>1973</v>
      </c>
    </row>
    <row r="89" spans="1:4">
      <c r="A89" s="2" t="s">
        <v>1972</v>
      </c>
      <c r="B89" s="79" t="s">
        <v>94</v>
      </c>
      <c r="C89" s="79" t="str">
        <f t="shared" si="1"/>
        <v>08żarski</v>
      </c>
      <c r="D89" s="2" t="s">
        <v>1993</v>
      </c>
    </row>
    <row r="90" spans="1:4">
      <c r="A90" s="2" t="s">
        <v>1972</v>
      </c>
      <c r="B90" s="79" t="s">
        <v>91</v>
      </c>
      <c r="C90" s="79" t="str">
        <f t="shared" si="1"/>
        <v>08wschowski</v>
      </c>
      <c r="D90" s="2" t="s">
        <v>1974</v>
      </c>
    </row>
    <row r="91" spans="1:4">
      <c r="A91" s="2" t="s">
        <v>1972</v>
      </c>
      <c r="B91" s="79" t="s">
        <v>2006</v>
      </c>
      <c r="C91" s="79" t="str">
        <f t="shared" si="1"/>
        <v>08Gorzów Wielkopolski</v>
      </c>
      <c r="D91" s="2" t="s">
        <v>2001</v>
      </c>
    </row>
    <row r="92" spans="1:4">
      <c r="A92" s="2" t="s">
        <v>1972</v>
      </c>
      <c r="B92" s="79" t="s">
        <v>1641</v>
      </c>
      <c r="C92" s="79" t="str">
        <f t="shared" si="1"/>
        <v>08Zielona Góra</v>
      </c>
      <c r="D92" s="2" t="s">
        <v>2002</v>
      </c>
    </row>
    <row r="93" spans="1:4">
      <c r="A93" s="2" t="s">
        <v>1973</v>
      </c>
      <c r="B93" s="79" t="s">
        <v>95</v>
      </c>
      <c r="C93" s="79" t="str">
        <f t="shared" si="1"/>
        <v>10bełchatowski</v>
      </c>
      <c r="D93" s="2" t="s">
        <v>1988</v>
      </c>
    </row>
    <row r="94" spans="1:4">
      <c r="A94" s="2" t="s">
        <v>1973</v>
      </c>
      <c r="B94" s="79" t="s">
        <v>97</v>
      </c>
      <c r="C94" s="79" t="str">
        <f t="shared" si="1"/>
        <v>10kutnowski</v>
      </c>
      <c r="D94" s="2" t="s">
        <v>1969</v>
      </c>
    </row>
    <row r="95" spans="1:4">
      <c r="A95" s="2" t="s">
        <v>1973</v>
      </c>
      <c r="B95" s="79" t="s">
        <v>98</v>
      </c>
      <c r="C95" s="79" t="str">
        <f t="shared" si="1"/>
        <v>10łaski</v>
      </c>
      <c r="D95" s="2" t="s">
        <v>1989</v>
      </c>
    </row>
    <row r="96" spans="1:4">
      <c r="A96" s="2" t="s">
        <v>1973</v>
      </c>
      <c r="B96" s="79" t="s">
        <v>99</v>
      </c>
      <c r="C96" s="79" t="str">
        <f t="shared" si="1"/>
        <v>10łęczycki</v>
      </c>
      <c r="D96" s="2" t="s">
        <v>1970</v>
      </c>
    </row>
    <row r="97" spans="1:4">
      <c r="A97" s="2" t="s">
        <v>1973</v>
      </c>
      <c r="B97" s="79" t="s">
        <v>100</v>
      </c>
      <c r="C97" s="79" t="str">
        <f t="shared" si="1"/>
        <v>10łowicki</v>
      </c>
      <c r="D97" s="2" t="s">
        <v>1990</v>
      </c>
    </row>
    <row r="98" spans="1:4">
      <c r="A98" s="2" t="s">
        <v>1973</v>
      </c>
      <c r="B98" s="79" t="s">
        <v>101</v>
      </c>
      <c r="C98" s="79" t="str">
        <f t="shared" si="1"/>
        <v>10łódzki wschodni</v>
      </c>
      <c r="D98" s="2" t="s">
        <v>1971</v>
      </c>
    </row>
    <row r="99" spans="1:4">
      <c r="A99" s="2" t="s">
        <v>1973</v>
      </c>
      <c r="B99" s="79" t="s">
        <v>102</v>
      </c>
      <c r="C99" s="79" t="str">
        <f t="shared" si="1"/>
        <v>10opoczyński</v>
      </c>
      <c r="D99" s="2" t="s">
        <v>1991</v>
      </c>
    </row>
    <row r="100" spans="1:4">
      <c r="A100" s="2" t="s">
        <v>1973</v>
      </c>
      <c r="B100" s="79" t="s">
        <v>103</v>
      </c>
      <c r="C100" s="79" t="str">
        <f t="shared" si="1"/>
        <v>10pabianicki</v>
      </c>
      <c r="D100" s="2" t="s">
        <v>1972</v>
      </c>
    </row>
    <row r="101" spans="1:4">
      <c r="A101" s="2" t="s">
        <v>1973</v>
      </c>
      <c r="B101" s="79" t="s">
        <v>104</v>
      </c>
      <c r="C101" s="79" t="str">
        <f t="shared" si="1"/>
        <v>10pajęczański</v>
      </c>
      <c r="D101" s="2" t="s">
        <v>1992</v>
      </c>
    </row>
    <row r="102" spans="1:4">
      <c r="A102" s="2" t="s">
        <v>1973</v>
      </c>
      <c r="B102" s="79" t="s">
        <v>105</v>
      </c>
      <c r="C102" s="79" t="str">
        <f t="shared" si="1"/>
        <v>10piotrkowski</v>
      </c>
      <c r="D102" s="2" t="s">
        <v>1973</v>
      </c>
    </row>
    <row r="103" spans="1:4">
      <c r="A103" s="2" t="s">
        <v>1973</v>
      </c>
      <c r="B103" s="79" t="s">
        <v>106</v>
      </c>
      <c r="C103" s="79" t="str">
        <f t="shared" si="1"/>
        <v>10poddębicki</v>
      </c>
      <c r="D103" s="2" t="s">
        <v>1993</v>
      </c>
    </row>
    <row r="104" spans="1:4">
      <c r="A104" s="2" t="s">
        <v>1973</v>
      </c>
      <c r="B104" s="79" t="s">
        <v>107</v>
      </c>
      <c r="C104" s="79" t="str">
        <f t="shared" si="1"/>
        <v>10radomszczański</v>
      </c>
      <c r="D104" s="2" t="s">
        <v>1974</v>
      </c>
    </row>
    <row r="105" spans="1:4">
      <c r="A105" s="2" t="s">
        <v>1973</v>
      </c>
      <c r="B105" s="79" t="s">
        <v>108</v>
      </c>
      <c r="C105" s="79" t="str">
        <f t="shared" si="1"/>
        <v>10rawski</v>
      </c>
      <c r="D105" s="2" t="s">
        <v>1994</v>
      </c>
    </row>
    <row r="106" spans="1:4">
      <c r="A106" s="2" t="s">
        <v>1973</v>
      </c>
      <c r="B106" s="79" t="s">
        <v>109</v>
      </c>
      <c r="C106" s="79" t="str">
        <f t="shared" si="1"/>
        <v>10sieradzki</v>
      </c>
      <c r="D106" s="2" t="s">
        <v>1975</v>
      </c>
    </row>
    <row r="107" spans="1:4">
      <c r="A107" s="2" t="s">
        <v>1973</v>
      </c>
      <c r="B107" s="79" t="s">
        <v>110</v>
      </c>
      <c r="C107" s="79" t="str">
        <f t="shared" si="1"/>
        <v>10skierniewicki</v>
      </c>
      <c r="D107" s="2" t="s">
        <v>1995</v>
      </c>
    </row>
    <row r="108" spans="1:4">
      <c r="A108" s="2" t="s">
        <v>1973</v>
      </c>
      <c r="B108" s="79" t="s">
        <v>80</v>
      </c>
      <c r="C108" s="79" t="str">
        <f t="shared" si="1"/>
        <v>10tomaszowski</v>
      </c>
      <c r="D108" s="2" t="s">
        <v>1976</v>
      </c>
    </row>
    <row r="109" spans="1:4">
      <c r="A109" s="2" t="s">
        <v>1973</v>
      </c>
      <c r="B109" s="79" t="s">
        <v>111</v>
      </c>
      <c r="C109" s="79" t="str">
        <f t="shared" si="1"/>
        <v>10wieluński</v>
      </c>
      <c r="D109" s="2" t="s">
        <v>1996</v>
      </c>
    </row>
    <row r="110" spans="1:4">
      <c r="A110" s="2" t="s">
        <v>1973</v>
      </c>
      <c r="B110" s="79" t="s">
        <v>112</v>
      </c>
      <c r="C110" s="79" t="str">
        <f t="shared" si="1"/>
        <v>10wieruszowski</v>
      </c>
      <c r="D110" s="2" t="s">
        <v>1977</v>
      </c>
    </row>
    <row r="111" spans="1:4">
      <c r="A111" s="2" t="s">
        <v>1973</v>
      </c>
      <c r="B111" s="79" t="s">
        <v>113</v>
      </c>
      <c r="C111" s="79" t="str">
        <f t="shared" si="1"/>
        <v>10zduńskowolski</v>
      </c>
      <c r="D111" s="2" t="s">
        <v>1997</v>
      </c>
    </row>
    <row r="112" spans="1:4">
      <c r="A112" s="2" t="s">
        <v>1973</v>
      </c>
      <c r="B112" s="79" t="s">
        <v>114</v>
      </c>
      <c r="C112" s="79" t="str">
        <f t="shared" si="1"/>
        <v>10zgierski</v>
      </c>
      <c r="D112" s="2" t="s">
        <v>1978</v>
      </c>
    </row>
    <row r="113" spans="1:4">
      <c r="A113" s="2" t="s">
        <v>1973</v>
      </c>
      <c r="B113" s="79" t="s">
        <v>96</v>
      </c>
      <c r="C113" s="79" t="str">
        <f t="shared" si="1"/>
        <v>10brzeziński</v>
      </c>
      <c r="D113" s="2" t="s">
        <v>1998</v>
      </c>
    </row>
    <row r="114" spans="1:4">
      <c r="A114" s="2" t="s">
        <v>1973</v>
      </c>
      <c r="B114" s="79" t="s">
        <v>1577</v>
      </c>
      <c r="C114" s="79" t="str">
        <f t="shared" si="1"/>
        <v>10Łódź</v>
      </c>
      <c r="D114" s="2" t="s">
        <v>2001</v>
      </c>
    </row>
    <row r="115" spans="1:4">
      <c r="A115" s="2" t="s">
        <v>1973</v>
      </c>
      <c r="B115" s="79" t="s">
        <v>1533</v>
      </c>
      <c r="C115" s="79" t="str">
        <f t="shared" si="1"/>
        <v>10Piotrków Trybunalski</v>
      </c>
      <c r="D115" s="2" t="s">
        <v>2002</v>
      </c>
    </row>
    <row r="116" spans="1:4">
      <c r="A116" s="2" t="s">
        <v>1973</v>
      </c>
      <c r="B116" s="79" t="s">
        <v>1513</v>
      </c>
      <c r="C116" s="79" t="str">
        <f t="shared" si="1"/>
        <v>10Skierniewice</v>
      </c>
      <c r="D116" s="2" t="s">
        <v>2005</v>
      </c>
    </row>
    <row r="117" spans="1:4">
      <c r="A117" s="2" t="s">
        <v>1974</v>
      </c>
      <c r="B117" s="79" t="s">
        <v>115</v>
      </c>
      <c r="C117" s="79" t="str">
        <f t="shared" si="1"/>
        <v>12bocheński</v>
      </c>
      <c r="D117" s="2" t="s">
        <v>1988</v>
      </c>
    </row>
    <row r="118" spans="1:4">
      <c r="A118" s="2" t="s">
        <v>1974</v>
      </c>
      <c r="B118" s="79" t="s">
        <v>116</v>
      </c>
      <c r="C118" s="79" t="str">
        <f t="shared" si="1"/>
        <v>12brzeski</v>
      </c>
      <c r="D118" s="2" t="s">
        <v>1969</v>
      </c>
    </row>
    <row r="119" spans="1:4">
      <c r="A119" s="2" t="s">
        <v>1974</v>
      </c>
      <c r="B119" s="79" t="s">
        <v>117</v>
      </c>
      <c r="C119" s="79" t="str">
        <f t="shared" si="1"/>
        <v>12chrzanowski</v>
      </c>
      <c r="D119" s="2" t="s">
        <v>1989</v>
      </c>
    </row>
    <row r="120" spans="1:4">
      <c r="A120" s="2" t="s">
        <v>1974</v>
      </c>
      <c r="B120" s="79" t="s">
        <v>118</v>
      </c>
      <c r="C120" s="79" t="str">
        <f t="shared" si="1"/>
        <v>12dąbrowski</v>
      </c>
      <c r="D120" s="2" t="s">
        <v>1970</v>
      </c>
    </row>
    <row r="121" spans="1:4">
      <c r="A121" s="2" t="s">
        <v>1974</v>
      </c>
      <c r="B121" s="79" t="s">
        <v>119</v>
      </c>
      <c r="C121" s="79" t="str">
        <f t="shared" si="1"/>
        <v>12gorlicki</v>
      </c>
      <c r="D121" s="2" t="s">
        <v>1990</v>
      </c>
    </row>
    <row r="122" spans="1:4">
      <c r="A122" s="2" t="s">
        <v>1974</v>
      </c>
      <c r="B122" s="79" t="s">
        <v>120</v>
      </c>
      <c r="C122" s="79" t="str">
        <f t="shared" si="1"/>
        <v>12krakowski</v>
      </c>
      <c r="D122" s="2" t="s">
        <v>1971</v>
      </c>
    </row>
    <row r="123" spans="1:4">
      <c r="A123" s="2" t="s">
        <v>1974</v>
      </c>
      <c r="B123" s="79" t="s">
        <v>121</v>
      </c>
      <c r="C123" s="79" t="str">
        <f t="shared" si="1"/>
        <v>12limanowski</v>
      </c>
      <c r="D123" s="2" t="s">
        <v>1991</v>
      </c>
    </row>
    <row r="124" spans="1:4">
      <c r="A124" s="2" t="s">
        <v>1974</v>
      </c>
      <c r="B124" s="79" t="s">
        <v>122</v>
      </c>
      <c r="C124" s="79" t="str">
        <f t="shared" si="1"/>
        <v>12miechowski</v>
      </c>
      <c r="D124" s="2" t="s">
        <v>1972</v>
      </c>
    </row>
    <row r="125" spans="1:4">
      <c r="A125" s="2" t="s">
        <v>1974</v>
      </c>
      <c r="B125" s="79" t="s">
        <v>123</v>
      </c>
      <c r="C125" s="79" t="str">
        <f t="shared" si="1"/>
        <v>12myślenicki</v>
      </c>
      <c r="D125" s="2" t="s">
        <v>1992</v>
      </c>
    </row>
    <row r="126" spans="1:4">
      <c r="A126" s="2" t="s">
        <v>1974</v>
      </c>
      <c r="B126" s="79" t="s">
        <v>124</v>
      </c>
      <c r="C126" s="79" t="str">
        <f t="shared" si="1"/>
        <v>12nowosądecki</v>
      </c>
      <c r="D126" s="2" t="s">
        <v>1973</v>
      </c>
    </row>
    <row r="127" spans="1:4">
      <c r="A127" s="2" t="s">
        <v>1974</v>
      </c>
      <c r="B127" s="79" t="s">
        <v>125</v>
      </c>
      <c r="C127" s="79" t="str">
        <f t="shared" si="1"/>
        <v>12nowotarski</v>
      </c>
      <c r="D127" s="2" t="s">
        <v>1993</v>
      </c>
    </row>
    <row r="128" spans="1:4">
      <c r="A128" s="2" t="s">
        <v>1974</v>
      </c>
      <c r="B128" s="79" t="s">
        <v>126</v>
      </c>
      <c r="C128" s="79" t="str">
        <f t="shared" si="1"/>
        <v>12olkuski</v>
      </c>
      <c r="D128" s="2" t="s">
        <v>1974</v>
      </c>
    </row>
    <row r="129" spans="1:4">
      <c r="A129" s="2" t="s">
        <v>1974</v>
      </c>
      <c r="B129" s="79" t="s">
        <v>127</v>
      </c>
      <c r="C129" s="79" t="str">
        <f t="shared" si="1"/>
        <v>12oświęcimski</v>
      </c>
      <c r="D129" s="2" t="s">
        <v>1994</v>
      </c>
    </row>
    <row r="130" spans="1:4">
      <c r="A130" s="2" t="s">
        <v>1974</v>
      </c>
      <c r="B130" s="79" t="s">
        <v>128</v>
      </c>
      <c r="C130" s="79" t="str">
        <f t="shared" si="1"/>
        <v>12proszowicki</v>
      </c>
      <c r="D130" s="2" t="s">
        <v>1975</v>
      </c>
    </row>
    <row r="131" spans="1:4">
      <c r="A131" s="2" t="s">
        <v>1974</v>
      </c>
      <c r="B131" s="79" t="s">
        <v>129</v>
      </c>
      <c r="C131" s="79" t="str">
        <f t="shared" ref="C131:C194" si="2">A131&amp;B131</f>
        <v>12suski</v>
      </c>
      <c r="D131" s="2" t="s">
        <v>1995</v>
      </c>
    </row>
    <row r="132" spans="1:4">
      <c r="A132" s="2" t="s">
        <v>1974</v>
      </c>
      <c r="B132" s="79" t="s">
        <v>130</v>
      </c>
      <c r="C132" s="79" t="str">
        <f t="shared" si="2"/>
        <v>12tarnowski</v>
      </c>
      <c r="D132" s="2" t="s">
        <v>1976</v>
      </c>
    </row>
    <row r="133" spans="1:4">
      <c r="A133" s="2" t="s">
        <v>1974</v>
      </c>
      <c r="B133" s="79" t="s">
        <v>131</v>
      </c>
      <c r="C133" s="79" t="str">
        <f t="shared" si="2"/>
        <v>12tatrzański</v>
      </c>
      <c r="D133" s="2" t="s">
        <v>1996</v>
      </c>
    </row>
    <row r="134" spans="1:4">
      <c r="A134" s="2" t="s">
        <v>1974</v>
      </c>
      <c r="B134" s="79" t="s">
        <v>132</v>
      </c>
      <c r="C134" s="79" t="str">
        <f t="shared" si="2"/>
        <v>12wadowicki</v>
      </c>
      <c r="D134" s="2" t="s">
        <v>1977</v>
      </c>
    </row>
    <row r="135" spans="1:4">
      <c r="A135" s="2" t="s">
        <v>1974</v>
      </c>
      <c r="B135" s="79" t="s">
        <v>133</v>
      </c>
      <c r="C135" s="79" t="str">
        <f t="shared" si="2"/>
        <v>12wielicki</v>
      </c>
      <c r="D135" s="2" t="s">
        <v>1997</v>
      </c>
    </row>
    <row r="136" spans="1:4">
      <c r="A136" s="2" t="s">
        <v>1974</v>
      </c>
      <c r="B136" s="79" t="s">
        <v>1467</v>
      </c>
      <c r="C136" s="79" t="str">
        <f t="shared" si="2"/>
        <v>12Kraków</v>
      </c>
      <c r="D136" s="2" t="s">
        <v>2001</v>
      </c>
    </row>
    <row r="137" spans="1:4">
      <c r="A137" s="2" t="s">
        <v>1974</v>
      </c>
      <c r="B137" s="79" t="s">
        <v>1431</v>
      </c>
      <c r="C137" s="79" t="str">
        <f t="shared" si="2"/>
        <v>12Nowy Sącz</v>
      </c>
      <c r="D137" s="2" t="s">
        <v>2002</v>
      </c>
    </row>
    <row r="138" spans="1:4">
      <c r="A138" s="2" t="s">
        <v>1974</v>
      </c>
      <c r="B138" s="79" t="s">
        <v>1482</v>
      </c>
      <c r="C138" s="79" t="str">
        <f t="shared" si="2"/>
        <v>12Tarnów</v>
      </c>
      <c r="D138" s="2" t="s">
        <v>2005</v>
      </c>
    </row>
    <row r="139" spans="1:4">
      <c r="A139" s="2" t="s">
        <v>1975</v>
      </c>
      <c r="B139" s="79" t="s">
        <v>134</v>
      </c>
      <c r="C139" s="79" t="str">
        <f t="shared" si="2"/>
        <v>14białobrzeski</v>
      </c>
      <c r="D139" s="2" t="s">
        <v>1988</v>
      </c>
    </row>
    <row r="140" spans="1:4">
      <c r="A140" s="2" t="s">
        <v>1975</v>
      </c>
      <c r="B140" s="79" t="s">
        <v>135</v>
      </c>
      <c r="C140" s="79" t="str">
        <f t="shared" si="2"/>
        <v>14ciechanowski</v>
      </c>
      <c r="D140" s="2" t="s">
        <v>1969</v>
      </c>
    </row>
    <row r="141" spans="1:4">
      <c r="A141" s="2" t="s">
        <v>1975</v>
      </c>
      <c r="B141" s="79" t="s">
        <v>136</v>
      </c>
      <c r="C141" s="79" t="str">
        <f t="shared" si="2"/>
        <v>14garwoliński</v>
      </c>
      <c r="D141" s="2" t="s">
        <v>1989</v>
      </c>
    </row>
    <row r="142" spans="1:4">
      <c r="A142" s="2" t="s">
        <v>1975</v>
      </c>
      <c r="B142" s="79" t="s">
        <v>137</v>
      </c>
      <c r="C142" s="79" t="str">
        <f t="shared" si="2"/>
        <v>14gostyniński</v>
      </c>
      <c r="D142" s="2" t="s">
        <v>1970</v>
      </c>
    </row>
    <row r="143" spans="1:4">
      <c r="A143" s="2" t="s">
        <v>1975</v>
      </c>
      <c r="B143" s="79" t="s">
        <v>138</v>
      </c>
      <c r="C143" s="79" t="str">
        <f t="shared" si="2"/>
        <v>14grodziski</v>
      </c>
      <c r="D143" s="2" t="s">
        <v>1990</v>
      </c>
    </row>
    <row r="144" spans="1:4">
      <c r="A144" s="2" t="s">
        <v>1975</v>
      </c>
      <c r="B144" s="79" t="s">
        <v>139</v>
      </c>
      <c r="C144" s="79" t="str">
        <f t="shared" si="2"/>
        <v>14grójecki</v>
      </c>
      <c r="D144" s="2" t="s">
        <v>1971</v>
      </c>
    </row>
    <row r="145" spans="1:4">
      <c r="A145" s="2" t="s">
        <v>1975</v>
      </c>
      <c r="B145" s="79" t="s">
        <v>140</v>
      </c>
      <c r="C145" s="79" t="str">
        <f t="shared" si="2"/>
        <v>14kozienicki</v>
      </c>
      <c r="D145" s="2" t="s">
        <v>1991</v>
      </c>
    </row>
    <row r="146" spans="1:4">
      <c r="A146" s="2" t="s">
        <v>1975</v>
      </c>
      <c r="B146" s="79" t="s">
        <v>141</v>
      </c>
      <c r="C146" s="79" t="str">
        <f t="shared" si="2"/>
        <v>14legionowski</v>
      </c>
      <c r="D146" s="2" t="s">
        <v>1972</v>
      </c>
    </row>
    <row r="147" spans="1:4">
      <c r="A147" s="2" t="s">
        <v>1975</v>
      </c>
      <c r="B147" s="79" t="s">
        <v>142</v>
      </c>
      <c r="C147" s="79" t="str">
        <f t="shared" si="2"/>
        <v>14lipski</v>
      </c>
      <c r="D147" s="2" t="s">
        <v>1992</v>
      </c>
    </row>
    <row r="148" spans="1:4">
      <c r="A148" s="2" t="s">
        <v>1975</v>
      </c>
      <c r="B148" s="79" t="s">
        <v>143</v>
      </c>
      <c r="C148" s="79" t="str">
        <f t="shared" si="2"/>
        <v>14łosicki</v>
      </c>
      <c r="D148" s="2" t="s">
        <v>1973</v>
      </c>
    </row>
    <row r="149" spans="1:4">
      <c r="A149" s="2" t="s">
        <v>1975</v>
      </c>
      <c r="B149" s="79" t="s">
        <v>144</v>
      </c>
      <c r="C149" s="79" t="str">
        <f t="shared" si="2"/>
        <v>14makowski</v>
      </c>
      <c r="D149" s="2" t="s">
        <v>1993</v>
      </c>
    </row>
    <row r="150" spans="1:4">
      <c r="A150" s="2" t="s">
        <v>1975</v>
      </c>
      <c r="B150" s="79" t="s">
        <v>145</v>
      </c>
      <c r="C150" s="79" t="str">
        <f t="shared" si="2"/>
        <v>14miński</v>
      </c>
      <c r="D150" s="2" t="s">
        <v>1974</v>
      </c>
    </row>
    <row r="151" spans="1:4">
      <c r="A151" s="2" t="s">
        <v>1975</v>
      </c>
      <c r="B151" s="79" t="s">
        <v>146</v>
      </c>
      <c r="C151" s="79" t="str">
        <f t="shared" si="2"/>
        <v>14mławski</v>
      </c>
      <c r="D151" s="2" t="s">
        <v>1994</v>
      </c>
    </row>
    <row r="152" spans="1:4">
      <c r="A152" s="2" t="s">
        <v>1975</v>
      </c>
      <c r="B152" s="79" t="s">
        <v>147</v>
      </c>
      <c r="C152" s="79" t="str">
        <f t="shared" si="2"/>
        <v>14nowodworski</v>
      </c>
      <c r="D152" s="2" t="s">
        <v>1975</v>
      </c>
    </row>
    <row r="153" spans="1:4">
      <c r="A153" s="2" t="s">
        <v>1975</v>
      </c>
      <c r="B153" s="79" t="s">
        <v>148</v>
      </c>
      <c r="C153" s="79" t="str">
        <f t="shared" si="2"/>
        <v>14ostrołęcki</v>
      </c>
      <c r="D153" s="2" t="s">
        <v>1995</v>
      </c>
    </row>
    <row r="154" spans="1:4">
      <c r="A154" s="2" t="s">
        <v>1975</v>
      </c>
      <c r="B154" s="79" t="s">
        <v>149</v>
      </c>
      <c r="C154" s="79" t="str">
        <f t="shared" si="2"/>
        <v>14ostrowski</v>
      </c>
      <c r="D154" s="2" t="s">
        <v>1976</v>
      </c>
    </row>
    <row r="155" spans="1:4">
      <c r="A155" s="2" t="s">
        <v>1975</v>
      </c>
      <c r="B155" s="79" t="s">
        <v>150</v>
      </c>
      <c r="C155" s="79" t="str">
        <f t="shared" si="2"/>
        <v>14otwocki</v>
      </c>
      <c r="D155" s="2" t="s">
        <v>1996</v>
      </c>
    </row>
    <row r="156" spans="1:4">
      <c r="A156" s="2" t="s">
        <v>1975</v>
      </c>
      <c r="B156" s="79" t="s">
        <v>151</v>
      </c>
      <c r="C156" s="79" t="str">
        <f t="shared" si="2"/>
        <v>14piaseczyński</v>
      </c>
      <c r="D156" s="2" t="s">
        <v>1977</v>
      </c>
    </row>
    <row r="157" spans="1:4">
      <c r="A157" s="2" t="s">
        <v>1975</v>
      </c>
      <c r="B157" s="79" t="s">
        <v>152</v>
      </c>
      <c r="C157" s="79" t="str">
        <f t="shared" si="2"/>
        <v>14płocki</v>
      </c>
      <c r="D157" s="2" t="s">
        <v>1997</v>
      </c>
    </row>
    <row r="158" spans="1:4">
      <c r="A158" s="2" t="s">
        <v>1975</v>
      </c>
      <c r="B158" s="79" t="s">
        <v>153</v>
      </c>
      <c r="C158" s="79" t="str">
        <f t="shared" si="2"/>
        <v>14płoński</v>
      </c>
      <c r="D158" s="2" t="s">
        <v>1978</v>
      </c>
    </row>
    <row r="159" spans="1:4">
      <c r="A159" s="2" t="s">
        <v>1975</v>
      </c>
      <c r="B159" s="79" t="s">
        <v>154</v>
      </c>
      <c r="C159" s="79" t="str">
        <f t="shared" si="2"/>
        <v>14pruszkowski</v>
      </c>
      <c r="D159" s="2" t="s">
        <v>1998</v>
      </c>
    </row>
    <row r="160" spans="1:4">
      <c r="A160" s="2" t="s">
        <v>1975</v>
      </c>
      <c r="B160" s="79" t="s">
        <v>155</v>
      </c>
      <c r="C160" s="79" t="str">
        <f t="shared" si="2"/>
        <v>14przasnyski</v>
      </c>
      <c r="D160" s="2" t="s">
        <v>1979</v>
      </c>
    </row>
    <row r="161" spans="1:4">
      <c r="A161" s="2" t="s">
        <v>1975</v>
      </c>
      <c r="B161" s="79" t="s">
        <v>156</v>
      </c>
      <c r="C161" s="79" t="str">
        <f t="shared" si="2"/>
        <v>14przysuski</v>
      </c>
      <c r="D161" s="2" t="s">
        <v>1999</v>
      </c>
    </row>
    <row r="162" spans="1:4">
      <c r="A162" s="2" t="s">
        <v>1975</v>
      </c>
      <c r="B162" s="79" t="s">
        <v>157</v>
      </c>
      <c r="C162" s="79" t="str">
        <f t="shared" si="2"/>
        <v>14pułtuski</v>
      </c>
      <c r="D162" s="2" t="s">
        <v>1980</v>
      </c>
    </row>
    <row r="163" spans="1:4">
      <c r="A163" s="2" t="s">
        <v>1975</v>
      </c>
      <c r="B163" s="79" t="s">
        <v>158</v>
      </c>
      <c r="C163" s="79" t="str">
        <f t="shared" si="2"/>
        <v>14radomski</v>
      </c>
      <c r="D163" s="2" t="s">
        <v>2000</v>
      </c>
    </row>
    <row r="164" spans="1:4">
      <c r="A164" s="2" t="s">
        <v>1975</v>
      </c>
      <c r="B164" s="79" t="s">
        <v>159</v>
      </c>
      <c r="C164" s="79" t="str">
        <f t="shared" si="2"/>
        <v>14siedlecki</v>
      </c>
      <c r="D164" s="2" t="s">
        <v>1981</v>
      </c>
    </row>
    <row r="165" spans="1:4">
      <c r="A165" s="2" t="s">
        <v>1975</v>
      </c>
      <c r="B165" s="79" t="s">
        <v>160</v>
      </c>
      <c r="C165" s="79" t="str">
        <f t="shared" si="2"/>
        <v>14sierpecki</v>
      </c>
      <c r="D165" s="2" t="s">
        <v>2007</v>
      </c>
    </row>
    <row r="166" spans="1:4">
      <c r="A166" s="2" t="s">
        <v>1975</v>
      </c>
      <c r="B166" s="79" t="s">
        <v>161</v>
      </c>
      <c r="C166" s="79" t="str">
        <f t="shared" si="2"/>
        <v>14sochaczewski</v>
      </c>
      <c r="D166" s="2" t="s">
        <v>1982</v>
      </c>
    </row>
    <row r="167" spans="1:4">
      <c r="A167" s="2" t="s">
        <v>1975</v>
      </c>
      <c r="B167" s="79" t="s">
        <v>162</v>
      </c>
      <c r="C167" s="79" t="str">
        <f t="shared" si="2"/>
        <v>14sokołowski</v>
      </c>
      <c r="D167" s="2" t="s">
        <v>2008</v>
      </c>
    </row>
    <row r="168" spans="1:4">
      <c r="A168" s="2" t="s">
        <v>1975</v>
      </c>
      <c r="B168" s="79" t="s">
        <v>163</v>
      </c>
      <c r="C168" s="79" t="str">
        <f t="shared" si="2"/>
        <v>14szydłowiecki</v>
      </c>
      <c r="D168" s="2" t="s">
        <v>1983</v>
      </c>
    </row>
    <row r="169" spans="1:4">
      <c r="A169" s="2" t="s">
        <v>1975</v>
      </c>
      <c r="B169" s="79" t="s">
        <v>164</v>
      </c>
      <c r="C169" s="79" t="str">
        <f t="shared" si="2"/>
        <v>14warszawski zachodni</v>
      </c>
      <c r="D169" s="2" t="s">
        <v>1984</v>
      </c>
    </row>
    <row r="170" spans="1:4">
      <c r="A170" s="2" t="s">
        <v>1975</v>
      </c>
      <c r="B170" s="79" t="s">
        <v>165</v>
      </c>
      <c r="C170" s="79" t="str">
        <f t="shared" si="2"/>
        <v>14węgrowski</v>
      </c>
      <c r="D170" s="2" t="s">
        <v>2009</v>
      </c>
    </row>
    <row r="171" spans="1:4">
      <c r="A171" s="2" t="s">
        <v>1975</v>
      </c>
      <c r="B171" s="79" t="s">
        <v>166</v>
      </c>
      <c r="C171" s="79" t="str">
        <f t="shared" si="2"/>
        <v>14wołomiński</v>
      </c>
      <c r="D171" s="2" t="s">
        <v>2010</v>
      </c>
    </row>
    <row r="172" spans="1:4">
      <c r="A172" s="2" t="s">
        <v>1975</v>
      </c>
      <c r="B172" s="79" t="s">
        <v>167</v>
      </c>
      <c r="C172" s="79" t="str">
        <f t="shared" si="2"/>
        <v>14wyszkowski</v>
      </c>
      <c r="D172" s="2" t="s">
        <v>2011</v>
      </c>
    </row>
    <row r="173" spans="1:4">
      <c r="A173" s="2" t="s">
        <v>1975</v>
      </c>
      <c r="B173" s="79" t="s">
        <v>168</v>
      </c>
      <c r="C173" s="79" t="str">
        <f t="shared" si="2"/>
        <v>14zwoleński</v>
      </c>
      <c r="D173" s="2" t="s">
        <v>2012</v>
      </c>
    </row>
    <row r="174" spans="1:4">
      <c r="A174" s="2" t="s">
        <v>1975</v>
      </c>
      <c r="B174" s="79" t="s">
        <v>169</v>
      </c>
      <c r="C174" s="79" t="str">
        <f t="shared" si="2"/>
        <v>14żuromiński</v>
      </c>
      <c r="D174" s="2" t="s">
        <v>2013</v>
      </c>
    </row>
    <row r="175" spans="1:4">
      <c r="A175" s="2" t="s">
        <v>1975</v>
      </c>
      <c r="B175" s="79" t="s">
        <v>170</v>
      </c>
      <c r="C175" s="79" t="str">
        <f t="shared" si="2"/>
        <v>14żyrardowski</v>
      </c>
      <c r="D175" s="2" t="s">
        <v>2014</v>
      </c>
    </row>
    <row r="176" spans="1:4">
      <c r="A176" s="2" t="s">
        <v>1975</v>
      </c>
      <c r="B176" s="79" t="s">
        <v>1326</v>
      </c>
      <c r="C176" s="79" t="str">
        <f t="shared" si="2"/>
        <v>14Ostrołęka</v>
      </c>
      <c r="D176" s="2" t="s">
        <v>2001</v>
      </c>
    </row>
    <row r="177" spans="1:4">
      <c r="A177" s="2" t="s">
        <v>1975</v>
      </c>
      <c r="B177" s="79" t="s">
        <v>1310</v>
      </c>
      <c r="C177" s="79" t="str">
        <f t="shared" si="2"/>
        <v>14Płock</v>
      </c>
      <c r="D177" s="2" t="s">
        <v>2002</v>
      </c>
    </row>
    <row r="178" spans="1:4">
      <c r="A178" s="2" t="s">
        <v>1975</v>
      </c>
      <c r="B178" s="79" t="s">
        <v>1390</v>
      </c>
      <c r="C178" s="79" t="str">
        <f t="shared" si="2"/>
        <v>14Radom</v>
      </c>
      <c r="D178" s="2" t="s">
        <v>2005</v>
      </c>
    </row>
    <row r="179" spans="1:4">
      <c r="A179" s="2" t="s">
        <v>1975</v>
      </c>
      <c r="B179" s="79" t="s">
        <v>1286</v>
      </c>
      <c r="C179" s="79" t="str">
        <f t="shared" si="2"/>
        <v>14Siedlce</v>
      </c>
      <c r="D179" s="2" t="s">
        <v>2003</v>
      </c>
    </row>
    <row r="180" spans="1:4">
      <c r="A180" s="2" t="s">
        <v>1975</v>
      </c>
      <c r="B180" s="79" t="s">
        <v>1220</v>
      </c>
      <c r="C180" s="79" t="str">
        <f t="shared" si="2"/>
        <v>14Warszawa</v>
      </c>
      <c r="D180" s="2" t="s">
        <v>2004</v>
      </c>
    </row>
    <row r="181" spans="1:4">
      <c r="A181" s="2" t="s">
        <v>1976</v>
      </c>
      <c r="B181" s="79" t="s">
        <v>116</v>
      </c>
      <c r="C181" s="79" t="str">
        <f t="shared" si="2"/>
        <v>16brzeski</v>
      </c>
      <c r="D181" s="2" t="s">
        <v>1988</v>
      </c>
    </row>
    <row r="182" spans="1:4">
      <c r="A182" s="2" t="s">
        <v>1976</v>
      </c>
      <c r="B182" s="79" t="s">
        <v>171</v>
      </c>
      <c r="C182" s="79" t="str">
        <f t="shared" si="2"/>
        <v>16głubczycki</v>
      </c>
      <c r="D182" s="2" t="s">
        <v>1969</v>
      </c>
    </row>
    <row r="183" spans="1:4">
      <c r="A183" s="2" t="s">
        <v>1976</v>
      </c>
      <c r="B183" s="79" t="s">
        <v>172</v>
      </c>
      <c r="C183" s="79" t="str">
        <f t="shared" si="2"/>
        <v>16kędzierzyńsko-kozielski</v>
      </c>
      <c r="D183" s="2" t="s">
        <v>1989</v>
      </c>
    </row>
    <row r="184" spans="1:4">
      <c r="A184" s="2" t="s">
        <v>1976</v>
      </c>
      <c r="B184" s="79" t="s">
        <v>173</v>
      </c>
      <c r="C184" s="79" t="str">
        <f t="shared" si="2"/>
        <v>16kluczborski</v>
      </c>
      <c r="D184" s="2" t="s">
        <v>1970</v>
      </c>
    </row>
    <row r="185" spans="1:4">
      <c r="A185" s="2" t="s">
        <v>1976</v>
      </c>
      <c r="B185" s="79" t="s">
        <v>174</v>
      </c>
      <c r="C185" s="79" t="str">
        <f t="shared" si="2"/>
        <v>16krapkowicki</v>
      </c>
      <c r="D185" s="2" t="s">
        <v>1990</v>
      </c>
    </row>
    <row r="186" spans="1:4">
      <c r="A186" s="2" t="s">
        <v>1976</v>
      </c>
      <c r="B186" s="79" t="s">
        <v>175</v>
      </c>
      <c r="C186" s="79" t="str">
        <f t="shared" si="2"/>
        <v>16namysłowski</v>
      </c>
      <c r="D186" s="2" t="s">
        <v>1971</v>
      </c>
    </row>
    <row r="187" spans="1:4">
      <c r="A187" s="2" t="s">
        <v>1976</v>
      </c>
      <c r="B187" s="79" t="s">
        <v>176</v>
      </c>
      <c r="C187" s="79" t="str">
        <f t="shared" si="2"/>
        <v>16nyski</v>
      </c>
      <c r="D187" s="2" t="s">
        <v>1991</v>
      </c>
    </row>
    <row r="188" spans="1:4">
      <c r="A188" s="2" t="s">
        <v>1976</v>
      </c>
      <c r="B188" s="79" t="s">
        <v>177</v>
      </c>
      <c r="C188" s="79" t="str">
        <f t="shared" si="2"/>
        <v>16oleski</v>
      </c>
      <c r="D188" s="2" t="s">
        <v>1972</v>
      </c>
    </row>
    <row r="189" spans="1:4">
      <c r="A189" s="2" t="s">
        <v>1976</v>
      </c>
      <c r="B189" s="79" t="s">
        <v>75</v>
      </c>
      <c r="C189" s="79" t="str">
        <f t="shared" si="2"/>
        <v>16opolski</v>
      </c>
      <c r="D189" s="2" t="s">
        <v>1992</v>
      </c>
    </row>
    <row r="190" spans="1:4">
      <c r="A190" s="2" t="s">
        <v>1976</v>
      </c>
      <c r="B190" s="79" t="s">
        <v>178</v>
      </c>
      <c r="C190" s="79" t="str">
        <f t="shared" si="2"/>
        <v>16prudnicki</v>
      </c>
      <c r="D190" s="2" t="s">
        <v>1973</v>
      </c>
    </row>
    <row r="191" spans="1:4">
      <c r="A191" s="2" t="s">
        <v>1976</v>
      </c>
      <c r="B191" s="79" t="s">
        <v>179</v>
      </c>
      <c r="C191" s="79" t="str">
        <f t="shared" si="2"/>
        <v>16strzelecki</v>
      </c>
      <c r="D191" s="2" t="s">
        <v>1993</v>
      </c>
    </row>
    <row r="192" spans="1:4">
      <c r="A192" s="2" t="s">
        <v>1976</v>
      </c>
      <c r="B192" s="79" t="s">
        <v>1213</v>
      </c>
      <c r="C192" s="79" t="str">
        <f t="shared" si="2"/>
        <v>16Opole</v>
      </c>
      <c r="D192" s="2" t="s">
        <v>2001</v>
      </c>
    </row>
    <row r="193" spans="1:4">
      <c r="A193" s="2" t="s">
        <v>1977</v>
      </c>
      <c r="B193" s="79" t="s">
        <v>180</v>
      </c>
      <c r="C193" s="79" t="str">
        <f t="shared" si="2"/>
        <v>18bieszczadzki</v>
      </c>
      <c r="D193" s="2" t="s">
        <v>1988</v>
      </c>
    </row>
    <row r="194" spans="1:4">
      <c r="A194" s="2" t="s">
        <v>1977</v>
      </c>
      <c r="B194" s="79" t="s">
        <v>181</v>
      </c>
      <c r="C194" s="79" t="str">
        <f t="shared" si="2"/>
        <v>18brzozowski</v>
      </c>
      <c r="D194" s="2" t="s">
        <v>1969</v>
      </c>
    </row>
    <row r="195" spans="1:4">
      <c r="A195" s="2" t="s">
        <v>1977</v>
      </c>
      <c r="B195" s="79" t="s">
        <v>182</v>
      </c>
      <c r="C195" s="79" t="str">
        <f t="shared" ref="C195:C258" si="3">A195&amp;B195</f>
        <v>18dębicki</v>
      </c>
      <c r="D195" s="2" t="s">
        <v>1989</v>
      </c>
    </row>
    <row r="196" spans="1:4">
      <c r="A196" s="2" t="s">
        <v>1977</v>
      </c>
      <c r="B196" s="79" t="s">
        <v>183</v>
      </c>
      <c r="C196" s="79" t="str">
        <f t="shared" si="3"/>
        <v>18jarosławski</v>
      </c>
      <c r="D196" s="2" t="s">
        <v>1970</v>
      </c>
    </row>
    <row r="197" spans="1:4">
      <c r="A197" s="2" t="s">
        <v>1977</v>
      </c>
      <c r="B197" s="79" t="s">
        <v>184</v>
      </c>
      <c r="C197" s="79" t="str">
        <f t="shared" si="3"/>
        <v>18jasielski</v>
      </c>
      <c r="D197" s="2" t="s">
        <v>1990</v>
      </c>
    </row>
    <row r="198" spans="1:4">
      <c r="A198" s="2" t="s">
        <v>1977</v>
      </c>
      <c r="B198" s="79" t="s">
        <v>185</v>
      </c>
      <c r="C198" s="79" t="str">
        <f t="shared" si="3"/>
        <v>18kolbuszowski</v>
      </c>
      <c r="D198" s="2" t="s">
        <v>1971</v>
      </c>
    </row>
    <row r="199" spans="1:4">
      <c r="A199" s="2" t="s">
        <v>1977</v>
      </c>
      <c r="B199" s="79" t="s">
        <v>84</v>
      </c>
      <c r="C199" s="79" t="str">
        <f t="shared" si="3"/>
        <v>18krośnieński</v>
      </c>
      <c r="D199" s="2" t="s">
        <v>1991</v>
      </c>
    </row>
    <row r="200" spans="1:4">
      <c r="A200" s="2" t="s">
        <v>1977</v>
      </c>
      <c r="B200" s="79" t="s">
        <v>187</v>
      </c>
      <c r="C200" s="79" t="str">
        <f t="shared" si="3"/>
        <v>18leżajski</v>
      </c>
      <c r="D200" s="2" t="s">
        <v>1972</v>
      </c>
    </row>
    <row r="201" spans="1:4">
      <c r="A201" s="2" t="s">
        <v>1977</v>
      </c>
      <c r="B201" s="79" t="s">
        <v>188</v>
      </c>
      <c r="C201" s="79" t="str">
        <f t="shared" si="3"/>
        <v>18lubaczowski</v>
      </c>
      <c r="D201" s="2" t="s">
        <v>1992</v>
      </c>
    </row>
    <row r="202" spans="1:4">
      <c r="A202" s="2" t="s">
        <v>1977</v>
      </c>
      <c r="B202" s="79" t="s">
        <v>189</v>
      </c>
      <c r="C202" s="79" t="str">
        <f t="shared" si="3"/>
        <v>18łańcucki</v>
      </c>
      <c r="D202" s="2" t="s">
        <v>1973</v>
      </c>
    </row>
    <row r="203" spans="1:4">
      <c r="A203" s="2" t="s">
        <v>1977</v>
      </c>
      <c r="B203" s="79" t="s">
        <v>190</v>
      </c>
      <c r="C203" s="79" t="str">
        <f t="shared" si="3"/>
        <v>18mielecki</v>
      </c>
      <c r="D203" s="2" t="s">
        <v>1993</v>
      </c>
    </row>
    <row r="204" spans="1:4">
      <c r="A204" s="2" t="s">
        <v>1977</v>
      </c>
      <c r="B204" s="79" t="s">
        <v>191</v>
      </c>
      <c r="C204" s="79" t="str">
        <f t="shared" si="3"/>
        <v>18niżański</v>
      </c>
      <c r="D204" s="2" t="s">
        <v>1974</v>
      </c>
    </row>
    <row r="205" spans="1:4">
      <c r="A205" s="2" t="s">
        <v>1977</v>
      </c>
      <c r="B205" s="79" t="s">
        <v>192</v>
      </c>
      <c r="C205" s="79" t="str">
        <f t="shared" si="3"/>
        <v>18przemyski</v>
      </c>
      <c r="D205" s="2" t="s">
        <v>1994</v>
      </c>
    </row>
    <row r="206" spans="1:4">
      <c r="A206" s="2" t="s">
        <v>1977</v>
      </c>
      <c r="B206" s="79" t="s">
        <v>193</v>
      </c>
      <c r="C206" s="79" t="str">
        <f t="shared" si="3"/>
        <v>18przeworski</v>
      </c>
      <c r="D206" s="2" t="s">
        <v>1975</v>
      </c>
    </row>
    <row r="207" spans="1:4">
      <c r="A207" s="2" t="s">
        <v>1977</v>
      </c>
      <c r="B207" s="79" t="s">
        <v>194</v>
      </c>
      <c r="C207" s="79" t="str">
        <f t="shared" si="3"/>
        <v>18ropczycko-sędziszowski</v>
      </c>
      <c r="D207" s="2" t="s">
        <v>1995</v>
      </c>
    </row>
    <row r="208" spans="1:4">
      <c r="A208" s="2" t="s">
        <v>1977</v>
      </c>
      <c r="B208" s="79" t="s">
        <v>195</v>
      </c>
      <c r="C208" s="79" t="str">
        <f t="shared" si="3"/>
        <v>18rzeszowski</v>
      </c>
      <c r="D208" s="2" t="s">
        <v>1976</v>
      </c>
    </row>
    <row r="209" spans="1:4">
      <c r="A209" s="2" t="s">
        <v>1977</v>
      </c>
      <c r="B209" s="79" t="s">
        <v>196</v>
      </c>
      <c r="C209" s="79" t="str">
        <f t="shared" si="3"/>
        <v>18sanocki</v>
      </c>
      <c r="D209" s="2" t="s">
        <v>1996</v>
      </c>
    </row>
    <row r="210" spans="1:4">
      <c r="A210" s="2" t="s">
        <v>1977</v>
      </c>
      <c r="B210" s="79" t="s">
        <v>197</v>
      </c>
      <c r="C210" s="79" t="str">
        <f t="shared" si="3"/>
        <v>18stalowowolski</v>
      </c>
      <c r="D210" s="2" t="s">
        <v>1977</v>
      </c>
    </row>
    <row r="211" spans="1:4">
      <c r="A211" s="2" t="s">
        <v>1977</v>
      </c>
      <c r="B211" s="79" t="s">
        <v>198</v>
      </c>
      <c r="C211" s="79" t="str">
        <f t="shared" si="3"/>
        <v>18strzyżowski</v>
      </c>
      <c r="D211" s="2" t="s">
        <v>1997</v>
      </c>
    </row>
    <row r="212" spans="1:4">
      <c r="A212" s="2" t="s">
        <v>1977</v>
      </c>
      <c r="B212" s="79" t="s">
        <v>199</v>
      </c>
      <c r="C212" s="79" t="str">
        <f t="shared" si="3"/>
        <v>18tarnobrzeski</v>
      </c>
      <c r="D212" s="2" t="s">
        <v>1978</v>
      </c>
    </row>
    <row r="213" spans="1:4">
      <c r="A213" s="2" t="s">
        <v>1977</v>
      </c>
      <c r="B213" s="79" t="s">
        <v>186</v>
      </c>
      <c r="C213" s="79" t="str">
        <f t="shared" si="3"/>
        <v>18leski</v>
      </c>
      <c r="D213" s="2" t="s">
        <v>1998</v>
      </c>
    </row>
    <row r="214" spans="1:4">
      <c r="A214" s="2" t="s">
        <v>1977</v>
      </c>
      <c r="B214" s="79" t="s">
        <v>1141</v>
      </c>
      <c r="C214" s="79" t="str">
        <f t="shared" si="3"/>
        <v>18Krosno</v>
      </c>
      <c r="D214" s="2" t="s">
        <v>2001</v>
      </c>
    </row>
    <row r="215" spans="1:4">
      <c r="A215" s="2" t="s">
        <v>1977</v>
      </c>
      <c r="B215" s="79" t="s">
        <v>1113</v>
      </c>
      <c r="C215" s="79" t="str">
        <f t="shared" si="3"/>
        <v>18Przemyśl</v>
      </c>
      <c r="D215" s="2" t="s">
        <v>2002</v>
      </c>
    </row>
    <row r="216" spans="1:4">
      <c r="A216" s="2" t="s">
        <v>1977</v>
      </c>
      <c r="B216" s="79" t="s">
        <v>1165</v>
      </c>
      <c r="C216" s="79" t="str">
        <f t="shared" si="3"/>
        <v>18Rzeszów</v>
      </c>
      <c r="D216" s="2" t="s">
        <v>2005</v>
      </c>
    </row>
    <row r="217" spans="1:4">
      <c r="A217" s="2" t="s">
        <v>1977</v>
      </c>
      <c r="B217" s="79" t="s">
        <v>1089</v>
      </c>
      <c r="C217" s="79" t="str">
        <f t="shared" si="3"/>
        <v>18Tarnobrzeg</v>
      </c>
      <c r="D217" s="2" t="s">
        <v>2003</v>
      </c>
    </row>
    <row r="218" spans="1:4">
      <c r="A218" s="2" t="s">
        <v>1978</v>
      </c>
      <c r="B218" s="79" t="s">
        <v>200</v>
      </c>
      <c r="C218" s="79" t="str">
        <f t="shared" si="3"/>
        <v>20augustowski</v>
      </c>
      <c r="D218" s="2" t="s">
        <v>1988</v>
      </c>
    </row>
    <row r="219" spans="1:4">
      <c r="A219" s="2" t="s">
        <v>1978</v>
      </c>
      <c r="B219" s="79" t="s">
        <v>201</v>
      </c>
      <c r="C219" s="79" t="str">
        <f t="shared" si="3"/>
        <v>20białostocki</v>
      </c>
      <c r="D219" s="2" t="s">
        <v>1969</v>
      </c>
    </row>
    <row r="220" spans="1:4">
      <c r="A220" s="2" t="s">
        <v>1978</v>
      </c>
      <c r="B220" s="79" t="s">
        <v>202</v>
      </c>
      <c r="C220" s="79" t="str">
        <f t="shared" si="3"/>
        <v>20bielski</v>
      </c>
      <c r="D220" s="2" t="s">
        <v>1989</v>
      </c>
    </row>
    <row r="221" spans="1:4">
      <c r="A221" s="2" t="s">
        <v>1978</v>
      </c>
      <c r="B221" s="79" t="s">
        <v>203</v>
      </c>
      <c r="C221" s="79" t="str">
        <f t="shared" si="3"/>
        <v>20grajewski</v>
      </c>
      <c r="D221" s="2" t="s">
        <v>1970</v>
      </c>
    </row>
    <row r="222" spans="1:4">
      <c r="A222" s="2" t="s">
        <v>1978</v>
      </c>
      <c r="B222" s="79" t="s">
        <v>204</v>
      </c>
      <c r="C222" s="79" t="str">
        <f t="shared" si="3"/>
        <v>20hajnowski</v>
      </c>
      <c r="D222" s="2" t="s">
        <v>1990</v>
      </c>
    </row>
    <row r="223" spans="1:4">
      <c r="A223" s="2" t="s">
        <v>1978</v>
      </c>
      <c r="B223" s="79" t="s">
        <v>205</v>
      </c>
      <c r="C223" s="79" t="str">
        <f t="shared" si="3"/>
        <v>20kolneński</v>
      </c>
      <c r="D223" s="2" t="s">
        <v>1971</v>
      </c>
    </row>
    <row r="224" spans="1:4">
      <c r="A224" s="2" t="s">
        <v>1978</v>
      </c>
      <c r="B224" s="79" t="s">
        <v>206</v>
      </c>
      <c r="C224" s="79" t="str">
        <f t="shared" si="3"/>
        <v>20łomżyński</v>
      </c>
      <c r="D224" s="2" t="s">
        <v>1991</v>
      </c>
    </row>
    <row r="225" spans="1:4">
      <c r="A225" s="2" t="s">
        <v>1978</v>
      </c>
      <c r="B225" s="79" t="s">
        <v>207</v>
      </c>
      <c r="C225" s="79" t="str">
        <f t="shared" si="3"/>
        <v>20moniecki</v>
      </c>
      <c r="D225" s="2" t="s">
        <v>1972</v>
      </c>
    </row>
    <row r="226" spans="1:4">
      <c r="A226" s="2" t="s">
        <v>1978</v>
      </c>
      <c r="B226" s="79" t="s">
        <v>208</v>
      </c>
      <c r="C226" s="79" t="str">
        <f t="shared" si="3"/>
        <v>20sejneński</v>
      </c>
      <c r="D226" s="2" t="s">
        <v>1992</v>
      </c>
    </row>
    <row r="227" spans="1:4">
      <c r="A227" s="2" t="s">
        <v>1978</v>
      </c>
      <c r="B227" s="79" t="s">
        <v>209</v>
      </c>
      <c r="C227" s="79" t="str">
        <f t="shared" si="3"/>
        <v>20siemiatycki</v>
      </c>
      <c r="D227" s="2" t="s">
        <v>1973</v>
      </c>
    </row>
    <row r="228" spans="1:4">
      <c r="A228" s="2" t="s">
        <v>1978</v>
      </c>
      <c r="B228" s="79" t="s">
        <v>210</v>
      </c>
      <c r="C228" s="79" t="str">
        <f t="shared" si="3"/>
        <v>20sokólski</v>
      </c>
      <c r="D228" s="2" t="s">
        <v>1993</v>
      </c>
    </row>
    <row r="229" spans="1:4">
      <c r="A229" s="2" t="s">
        <v>1978</v>
      </c>
      <c r="B229" s="79" t="s">
        <v>211</v>
      </c>
      <c r="C229" s="79" t="str">
        <f t="shared" si="3"/>
        <v>20suwalski</v>
      </c>
      <c r="D229" s="2" t="s">
        <v>1974</v>
      </c>
    </row>
    <row r="230" spans="1:4">
      <c r="A230" s="2" t="s">
        <v>1978</v>
      </c>
      <c r="B230" s="79" t="s">
        <v>212</v>
      </c>
      <c r="C230" s="79" t="str">
        <f t="shared" si="3"/>
        <v>20wysokomazowiecki</v>
      </c>
      <c r="D230" s="2" t="s">
        <v>1994</v>
      </c>
    </row>
    <row r="231" spans="1:4">
      <c r="A231" s="2" t="s">
        <v>1978</v>
      </c>
      <c r="B231" s="79" t="s">
        <v>213</v>
      </c>
      <c r="C231" s="79" t="str">
        <f t="shared" si="3"/>
        <v>20zambrowski</v>
      </c>
      <c r="D231" s="2" t="s">
        <v>1975</v>
      </c>
    </row>
    <row r="232" spans="1:4">
      <c r="A232" s="2" t="s">
        <v>1978</v>
      </c>
      <c r="B232" s="79" t="s">
        <v>1077</v>
      </c>
      <c r="C232" s="79" t="str">
        <f t="shared" si="3"/>
        <v>20Białystok</v>
      </c>
      <c r="D232" s="2" t="s">
        <v>2001</v>
      </c>
    </row>
    <row r="233" spans="1:4">
      <c r="A233" s="2" t="s">
        <v>1978</v>
      </c>
      <c r="B233" s="79" t="s">
        <v>1053</v>
      </c>
      <c r="C233" s="79" t="str">
        <f t="shared" si="3"/>
        <v>20Łomża</v>
      </c>
      <c r="D233" s="2" t="s">
        <v>2002</v>
      </c>
    </row>
    <row r="234" spans="1:4">
      <c r="A234" s="2" t="s">
        <v>1978</v>
      </c>
      <c r="B234" s="79" t="s">
        <v>1037</v>
      </c>
      <c r="C234" s="79" t="str">
        <f t="shared" si="3"/>
        <v>20Suwałki</v>
      </c>
      <c r="D234" s="2" t="s">
        <v>2005</v>
      </c>
    </row>
    <row r="235" spans="1:4">
      <c r="A235" s="2" t="s">
        <v>1979</v>
      </c>
      <c r="B235" s="79" t="s">
        <v>214</v>
      </c>
      <c r="C235" s="79" t="str">
        <f t="shared" si="3"/>
        <v>22bytowski</v>
      </c>
      <c r="D235" s="2" t="s">
        <v>1988</v>
      </c>
    </row>
    <row r="236" spans="1:4">
      <c r="A236" s="2" t="s">
        <v>1979</v>
      </c>
      <c r="B236" s="79" t="s">
        <v>215</v>
      </c>
      <c r="C236" s="79" t="str">
        <f t="shared" si="3"/>
        <v>22chojnicki</v>
      </c>
      <c r="D236" s="2" t="s">
        <v>1969</v>
      </c>
    </row>
    <row r="237" spans="1:4">
      <c r="A237" s="2" t="s">
        <v>1979</v>
      </c>
      <c r="B237" s="79" t="s">
        <v>216</v>
      </c>
      <c r="C237" s="79" t="str">
        <f t="shared" si="3"/>
        <v>22człuchowski</v>
      </c>
      <c r="D237" s="2" t="s">
        <v>1989</v>
      </c>
    </row>
    <row r="238" spans="1:4">
      <c r="A238" s="2" t="s">
        <v>1979</v>
      </c>
      <c r="B238" s="79" t="s">
        <v>217</v>
      </c>
      <c r="C238" s="79" t="str">
        <f t="shared" si="3"/>
        <v>22gdański</v>
      </c>
      <c r="D238" s="2" t="s">
        <v>1970</v>
      </c>
    </row>
    <row r="239" spans="1:4">
      <c r="A239" s="2" t="s">
        <v>1979</v>
      </c>
      <c r="B239" s="79" t="s">
        <v>218</v>
      </c>
      <c r="C239" s="79" t="str">
        <f t="shared" si="3"/>
        <v>22kartuski</v>
      </c>
      <c r="D239" s="2" t="s">
        <v>1990</v>
      </c>
    </row>
    <row r="240" spans="1:4">
      <c r="A240" s="2" t="s">
        <v>1979</v>
      </c>
      <c r="B240" s="79" t="s">
        <v>219</v>
      </c>
      <c r="C240" s="79" t="str">
        <f t="shared" si="3"/>
        <v>22kościerski</v>
      </c>
      <c r="D240" s="2" t="s">
        <v>1971</v>
      </c>
    </row>
    <row r="241" spans="1:4">
      <c r="A241" s="2" t="s">
        <v>1979</v>
      </c>
      <c r="B241" s="79" t="s">
        <v>220</v>
      </c>
      <c r="C241" s="79" t="str">
        <f t="shared" si="3"/>
        <v>22kwidzyński</v>
      </c>
      <c r="D241" s="2" t="s">
        <v>1991</v>
      </c>
    </row>
    <row r="242" spans="1:4">
      <c r="A242" s="2" t="s">
        <v>1979</v>
      </c>
      <c r="B242" s="79" t="s">
        <v>221</v>
      </c>
      <c r="C242" s="79" t="str">
        <f t="shared" si="3"/>
        <v>22lęborski</v>
      </c>
      <c r="D242" s="2" t="s">
        <v>1972</v>
      </c>
    </row>
    <row r="243" spans="1:4">
      <c r="A243" s="2" t="s">
        <v>1979</v>
      </c>
      <c r="B243" s="79" t="s">
        <v>222</v>
      </c>
      <c r="C243" s="79" t="str">
        <f t="shared" si="3"/>
        <v>22malborski</v>
      </c>
      <c r="D243" s="2" t="s">
        <v>1992</v>
      </c>
    </row>
    <row r="244" spans="1:4">
      <c r="A244" s="2" t="s">
        <v>1979</v>
      </c>
      <c r="B244" s="79" t="s">
        <v>147</v>
      </c>
      <c r="C244" s="79" t="str">
        <f t="shared" si="3"/>
        <v>22nowodworski</v>
      </c>
      <c r="D244" s="2" t="s">
        <v>1973</v>
      </c>
    </row>
    <row r="245" spans="1:4">
      <c r="A245" s="2" t="s">
        <v>1979</v>
      </c>
      <c r="B245" s="79" t="s">
        <v>223</v>
      </c>
      <c r="C245" s="79" t="str">
        <f t="shared" si="3"/>
        <v>22pucki</v>
      </c>
      <c r="D245" s="2" t="s">
        <v>1993</v>
      </c>
    </row>
    <row r="246" spans="1:4">
      <c r="A246" s="2" t="s">
        <v>1979</v>
      </c>
      <c r="B246" s="79" t="s">
        <v>224</v>
      </c>
      <c r="C246" s="79" t="str">
        <f t="shared" si="3"/>
        <v>22słupski</v>
      </c>
      <c r="D246" s="2" t="s">
        <v>1974</v>
      </c>
    </row>
    <row r="247" spans="1:4">
      <c r="A247" s="2" t="s">
        <v>1979</v>
      </c>
      <c r="B247" s="79" t="s">
        <v>225</v>
      </c>
      <c r="C247" s="79" t="str">
        <f t="shared" si="3"/>
        <v>22starogardzki</v>
      </c>
      <c r="D247" s="2" t="s">
        <v>1994</v>
      </c>
    </row>
    <row r="248" spans="1:4">
      <c r="A248" s="2" t="s">
        <v>1979</v>
      </c>
      <c r="B248" s="79" t="s">
        <v>227</v>
      </c>
      <c r="C248" s="79" t="str">
        <f t="shared" si="3"/>
        <v>22tczewski</v>
      </c>
      <c r="D248" s="2" t="s">
        <v>1975</v>
      </c>
    </row>
    <row r="249" spans="1:4">
      <c r="A249" s="2" t="s">
        <v>1979</v>
      </c>
      <c r="B249" s="79" t="s">
        <v>228</v>
      </c>
      <c r="C249" s="79" t="str">
        <f t="shared" si="3"/>
        <v>22wejherowski</v>
      </c>
      <c r="D249" s="2" t="s">
        <v>1995</v>
      </c>
    </row>
    <row r="250" spans="1:4">
      <c r="A250" s="2" t="s">
        <v>1979</v>
      </c>
      <c r="B250" s="79" t="s">
        <v>226</v>
      </c>
      <c r="C250" s="79" t="str">
        <f t="shared" si="3"/>
        <v>22sztumski</v>
      </c>
      <c r="D250" s="2" t="s">
        <v>1976</v>
      </c>
    </row>
    <row r="251" spans="1:4">
      <c r="A251" s="2" t="s">
        <v>1979</v>
      </c>
      <c r="B251" s="79" t="s">
        <v>1011</v>
      </c>
      <c r="C251" s="79" t="str">
        <f t="shared" si="3"/>
        <v>22Gdańsk</v>
      </c>
      <c r="D251" s="2" t="s">
        <v>2001</v>
      </c>
    </row>
    <row r="252" spans="1:4">
      <c r="A252" s="2" t="s">
        <v>1979</v>
      </c>
      <c r="B252" s="79" t="s">
        <v>1015</v>
      </c>
      <c r="C252" s="79" t="str">
        <f t="shared" si="3"/>
        <v>22Gdynia</v>
      </c>
      <c r="D252" s="2" t="s">
        <v>2002</v>
      </c>
    </row>
    <row r="253" spans="1:4">
      <c r="A253" s="2" t="s">
        <v>1979</v>
      </c>
      <c r="B253" s="79" t="s">
        <v>968</v>
      </c>
      <c r="C253" s="79" t="str">
        <f t="shared" si="3"/>
        <v>22Słupsk</v>
      </c>
      <c r="D253" s="2" t="s">
        <v>2005</v>
      </c>
    </row>
    <row r="254" spans="1:4">
      <c r="A254" s="2" t="s">
        <v>1979</v>
      </c>
      <c r="B254" s="79" t="s">
        <v>964</v>
      </c>
      <c r="C254" s="79" t="str">
        <f t="shared" si="3"/>
        <v>22Sopot</v>
      </c>
      <c r="D254" s="2" t="s">
        <v>2003</v>
      </c>
    </row>
    <row r="255" spans="1:4">
      <c r="A255" s="2" t="s">
        <v>1980</v>
      </c>
      <c r="B255" s="79" t="s">
        <v>229</v>
      </c>
      <c r="C255" s="79" t="str">
        <f t="shared" si="3"/>
        <v>24będziński</v>
      </c>
      <c r="D255" s="2" t="s">
        <v>1988</v>
      </c>
    </row>
    <row r="256" spans="1:4">
      <c r="A256" s="2" t="s">
        <v>1980</v>
      </c>
      <c r="B256" s="79" t="s">
        <v>202</v>
      </c>
      <c r="C256" s="79" t="str">
        <f t="shared" si="3"/>
        <v>24bielski</v>
      </c>
      <c r="D256" s="2" t="s">
        <v>1969</v>
      </c>
    </row>
    <row r="257" spans="1:4">
      <c r="A257" s="2" t="s">
        <v>1980</v>
      </c>
      <c r="B257" s="79" t="s">
        <v>231</v>
      </c>
      <c r="C257" s="79" t="str">
        <f t="shared" si="3"/>
        <v>24cieszyński</v>
      </c>
      <c r="D257" s="2" t="s">
        <v>1989</v>
      </c>
    </row>
    <row r="258" spans="1:4">
      <c r="A258" s="2" t="s">
        <v>1980</v>
      </c>
      <c r="B258" s="79" t="s">
        <v>232</v>
      </c>
      <c r="C258" s="79" t="str">
        <f t="shared" si="3"/>
        <v>24częstochowski</v>
      </c>
      <c r="D258" s="2" t="s">
        <v>1970</v>
      </c>
    </row>
    <row r="259" spans="1:4">
      <c r="A259" s="2" t="s">
        <v>1980</v>
      </c>
      <c r="B259" s="79" t="s">
        <v>233</v>
      </c>
      <c r="C259" s="79" t="str">
        <f t="shared" ref="C259:C322" si="4">A259&amp;B259</f>
        <v>24gliwicki</v>
      </c>
      <c r="D259" s="2" t="s">
        <v>1990</v>
      </c>
    </row>
    <row r="260" spans="1:4">
      <c r="A260" s="2" t="s">
        <v>1980</v>
      </c>
      <c r="B260" s="79" t="s">
        <v>234</v>
      </c>
      <c r="C260" s="79" t="str">
        <f t="shared" si="4"/>
        <v>24kłobucki</v>
      </c>
      <c r="D260" s="2" t="s">
        <v>1971</v>
      </c>
    </row>
    <row r="261" spans="1:4">
      <c r="A261" s="2" t="s">
        <v>1980</v>
      </c>
      <c r="B261" s="79" t="s">
        <v>235</v>
      </c>
      <c r="C261" s="79" t="str">
        <f t="shared" si="4"/>
        <v>24lubliniecki</v>
      </c>
      <c r="D261" s="2" t="s">
        <v>1991</v>
      </c>
    </row>
    <row r="262" spans="1:4">
      <c r="A262" s="2" t="s">
        <v>1980</v>
      </c>
      <c r="B262" s="79" t="s">
        <v>236</v>
      </c>
      <c r="C262" s="79" t="str">
        <f t="shared" si="4"/>
        <v>24mikołowski</v>
      </c>
      <c r="D262" s="2" t="s">
        <v>1972</v>
      </c>
    </row>
    <row r="263" spans="1:4">
      <c r="A263" s="2" t="s">
        <v>1980</v>
      </c>
      <c r="B263" s="79" t="s">
        <v>237</v>
      </c>
      <c r="C263" s="79" t="str">
        <f t="shared" si="4"/>
        <v>24myszkowski</v>
      </c>
      <c r="D263" s="2" t="s">
        <v>1992</v>
      </c>
    </row>
    <row r="264" spans="1:4">
      <c r="A264" s="2" t="s">
        <v>1980</v>
      </c>
      <c r="B264" s="79" t="s">
        <v>238</v>
      </c>
      <c r="C264" s="79" t="str">
        <f t="shared" si="4"/>
        <v>24pszczyński</v>
      </c>
      <c r="D264" s="2" t="s">
        <v>1973</v>
      </c>
    </row>
    <row r="265" spans="1:4">
      <c r="A265" s="2" t="s">
        <v>1980</v>
      </c>
      <c r="B265" s="79" t="s">
        <v>239</v>
      </c>
      <c r="C265" s="79" t="str">
        <f t="shared" si="4"/>
        <v>24raciborski</v>
      </c>
      <c r="D265" s="2" t="s">
        <v>1993</v>
      </c>
    </row>
    <row r="266" spans="1:4">
      <c r="A266" s="2" t="s">
        <v>1980</v>
      </c>
      <c r="B266" s="79" t="s">
        <v>240</v>
      </c>
      <c r="C266" s="79" t="str">
        <f t="shared" si="4"/>
        <v>24rybnicki</v>
      </c>
      <c r="D266" s="2" t="s">
        <v>1974</v>
      </c>
    </row>
    <row r="267" spans="1:4">
      <c r="A267" s="2" t="s">
        <v>1980</v>
      </c>
      <c r="B267" s="79" t="s">
        <v>241</v>
      </c>
      <c r="C267" s="79" t="str">
        <f t="shared" si="4"/>
        <v>24tarnogórski</v>
      </c>
      <c r="D267" s="2" t="s">
        <v>1994</v>
      </c>
    </row>
    <row r="268" spans="1:4">
      <c r="A268" s="2" t="s">
        <v>1980</v>
      </c>
      <c r="B268" s="79" t="s">
        <v>230</v>
      </c>
      <c r="C268" s="79" t="str">
        <f t="shared" si="4"/>
        <v>24bieruńsko-lędziński</v>
      </c>
      <c r="D268" s="2" t="s">
        <v>1975</v>
      </c>
    </row>
    <row r="269" spans="1:4">
      <c r="A269" s="2" t="s">
        <v>1980</v>
      </c>
      <c r="B269" s="79" t="s">
        <v>242</v>
      </c>
      <c r="C269" s="79" t="str">
        <f t="shared" si="4"/>
        <v>24wodzisławski</v>
      </c>
      <c r="D269" s="2" t="s">
        <v>1995</v>
      </c>
    </row>
    <row r="270" spans="1:4">
      <c r="A270" s="2" t="s">
        <v>1980</v>
      </c>
      <c r="B270" s="79" t="s">
        <v>243</v>
      </c>
      <c r="C270" s="79" t="str">
        <f t="shared" si="4"/>
        <v>24zawierciański</v>
      </c>
      <c r="D270" s="2" t="s">
        <v>1976</v>
      </c>
    </row>
    <row r="271" spans="1:4">
      <c r="A271" s="2" t="s">
        <v>1980</v>
      </c>
      <c r="B271" s="79" t="s">
        <v>244</v>
      </c>
      <c r="C271" s="79" t="str">
        <f t="shared" si="4"/>
        <v>24żywiecki</v>
      </c>
      <c r="D271" s="2" t="s">
        <v>1996</v>
      </c>
    </row>
    <row r="272" spans="1:4">
      <c r="A272" s="2" t="s">
        <v>1980</v>
      </c>
      <c r="B272" s="79" t="s">
        <v>938</v>
      </c>
      <c r="C272" s="79" t="str">
        <f t="shared" si="4"/>
        <v>24Bielsko-Biała</v>
      </c>
      <c r="D272" s="2" t="s">
        <v>2001</v>
      </c>
    </row>
    <row r="273" spans="1:4">
      <c r="A273" s="2" t="s">
        <v>1980</v>
      </c>
      <c r="B273" s="79" t="s">
        <v>918</v>
      </c>
      <c r="C273" s="79" t="str">
        <f t="shared" si="4"/>
        <v>24Bytom</v>
      </c>
      <c r="D273" s="2" t="s">
        <v>2002</v>
      </c>
    </row>
    <row r="274" spans="1:4">
      <c r="A274" s="2" t="s">
        <v>1980</v>
      </c>
      <c r="B274" s="79" t="s">
        <v>914</v>
      </c>
      <c r="C274" s="79" t="str">
        <f t="shared" si="4"/>
        <v>24Chorzów</v>
      </c>
      <c r="D274" s="2" t="s">
        <v>2005</v>
      </c>
    </row>
    <row r="275" spans="1:4">
      <c r="A275" s="2" t="s">
        <v>1980</v>
      </c>
      <c r="B275" s="79" t="s">
        <v>934</v>
      </c>
      <c r="C275" s="79" t="str">
        <f t="shared" si="4"/>
        <v>24Częstochowa</v>
      </c>
      <c r="D275" s="2" t="s">
        <v>2003</v>
      </c>
    </row>
    <row r="276" spans="1:4">
      <c r="A276" s="2" t="s">
        <v>1980</v>
      </c>
      <c r="B276" s="79" t="s">
        <v>902</v>
      </c>
      <c r="C276" s="79" t="str">
        <f t="shared" si="4"/>
        <v>24Dąbrowa Górnicza</v>
      </c>
      <c r="D276" s="2" t="s">
        <v>2004</v>
      </c>
    </row>
    <row r="277" spans="1:4">
      <c r="A277" s="2" t="s">
        <v>1980</v>
      </c>
      <c r="B277" s="79" t="s">
        <v>930</v>
      </c>
      <c r="C277" s="79" t="str">
        <f t="shared" si="4"/>
        <v>24Gliwice</v>
      </c>
      <c r="D277" s="2" t="s">
        <v>2015</v>
      </c>
    </row>
    <row r="278" spans="1:4">
      <c r="A278" s="2" t="s">
        <v>1980</v>
      </c>
      <c r="B278" s="79" t="s">
        <v>898</v>
      </c>
      <c r="C278" s="79" t="str">
        <f t="shared" si="4"/>
        <v>24Jastrzębie-Zdrój</v>
      </c>
      <c r="D278" s="2" t="s">
        <v>2016</v>
      </c>
    </row>
    <row r="279" spans="1:4">
      <c r="A279" s="2" t="s">
        <v>1980</v>
      </c>
      <c r="B279" s="79" t="s">
        <v>894</v>
      </c>
      <c r="C279" s="79" t="str">
        <f t="shared" si="4"/>
        <v>24Jaworzno</v>
      </c>
      <c r="D279" s="2" t="s">
        <v>2017</v>
      </c>
    </row>
    <row r="280" spans="1:4">
      <c r="A280" s="2" t="s">
        <v>1980</v>
      </c>
      <c r="B280" s="79" t="s">
        <v>926</v>
      </c>
      <c r="C280" s="79" t="str">
        <f t="shared" si="4"/>
        <v>24Katowice</v>
      </c>
      <c r="D280" s="2" t="s">
        <v>2018</v>
      </c>
    </row>
    <row r="281" spans="1:4">
      <c r="A281" s="2" t="s">
        <v>1980</v>
      </c>
      <c r="B281" s="79" t="s">
        <v>878</v>
      </c>
      <c r="C281" s="79" t="str">
        <f t="shared" si="4"/>
        <v>24Mysłowice</v>
      </c>
      <c r="D281" s="2" t="s">
        <v>2019</v>
      </c>
    </row>
    <row r="282" spans="1:4">
      <c r="A282" s="2" t="s">
        <v>1980</v>
      </c>
      <c r="B282" s="79" t="s">
        <v>870</v>
      </c>
      <c r="C282" s="79" t="str">
        <f t="shared" si="4"/>
        <v>24Piekary Śląskie</v>
      </c>
      <c r="D282" s="2" t="s">
        <v>2020</v>
      </c>
    </row>
    <row r="283" spans="1:4">
      <c r="A283" s="2" t="s">
        <v>1980</v>
      </c>
      <c r="B283" s="79" t="s">
        <v>858</v>
      </c>
      <c r="C283" s="79" t="str">
        <f t="shared" si="4"/>
        <v>24Ruda Śląska</v>
      </c>
      <c r="D283" s="2" t="s">
        <v>2021</v>
      </c>
    </row>
    <row r="284" spans="1:4">
      <c r="A284" s="2" t="s">
        <v>1980</v>
      </c>
      <c r="B284" s="79" t="s">
        <v>854</v>
      </c>
      <c r="C284" s="79" t="str">
        <f t="shared" si="4"/>
        <v>24Rybnik</v>
      </c>
      <c r="D284" s="2" t="s">
        <v>2022</v>
      </c>
    </row>
    <row r="285" spans="1:4">
      <c r="A285" s="2" t="s">
        <v>1980</v>
      </c>
      <c r="B285" s="79" t="s">
        <v>850</v>
      </c>
      <c r="C285" s="79" t="str">
        <f t="shared" si="4"/>
        <v>24Siemianowice Śląskie</v>
      </c>
      <c r="D285" s="2" t="s">
        <v>2023</v>
      </c>
    </row>
    <row r="286" spans="1:4">
      <c r="A286" s="2" t="s">
        <v>1980</v>
      </c>
      <c r="B286" s="79" t="s">
        <v>846</v>
      </c>
      <c r="C286" s="79" t="str">
        <f t="shared" si="4"/>
        <v>24Sosnowiec</v>
      </c>
      <c r="D286" s="2" t="s">
        <v>2024</v>
      </c>
    </row>
    <row r="287" spans="1:4">
      <c r="A287" s="2" t="s">
        <v>1980</v>
      </c>
      <c r="B287" s="79" t="s">
        <v>2025</v>
      </c>
      <c r="C287" s="79" t="str">
        <f t="shared" si="4"/>
        <v>24Świętochłowice</v>
      </c>
      <c r="D287" s="2" t="s">
        <v>2026</v>
      </c>
    </row>
    <row r="288" spans="1:4">
      <c r="A288" s="2" t="s">
        <v>1980</v>
      </c>
      <c r="B288" s="79" t="s">
        <v>838</v>
      </c>
      <c r="C288" s="79" t="str">
        <f t="shared" si="4"/>
        <v>24Tychy</v>
      </c>
      <c r="D288" s="2" t="s">
        <v>2027</v>
      </c>
    </row>
    <row r="289" spans="1:4">
      <c r="A289" s="2" t="s">
        <v>1980</v>
      </c>
      <c r="B289" s="79" t="s">
        <v>830</v>
      </c>
      <c r="C289" s="79" t="str">
        <f t="shared" si="4"/>
        <v>24Zabrze</v>
      </c>
      <c r="D289" s="2" t="s">
        <v>2028</v>
      </c>
    </row>
    <row r="290" spans="1:4">
      <c r="A290" s="2" t="s">
        <v>1980</v>
      </c>
      <c r="B290" s="79" t="s">
        <v>822</v>
      </c>
      <c r="C290" s="79" t="str">
        <f t="shared" si="4"/>
        <v>24Żory</v>
      </c>
      <c r="D290" s="2" t="s">
        <v>2029</v>
      </c>
    </row>
    <row r="291" spans="1:4">
      <c r="A291" s="2" t="s">
        <v>1981</v>
      </c>
      <c r="B291" s="79" t="s">
        <v>245</v>
      </c>
      <c r="C291" s="79" t="str">
        <f t="shared" si="4"/>
        <v>26buski</v>
      </c>
      <c r="D291" s="2" t="s">
        <v>1988</v>
      </c>
    </row>
    <row r="292" spans="1:4">
      <c r="A292" s="2" t="s">
        <v>1981</v>
      </c>
      <c r="B292" s="79" t="s">
        <v>246</v>
      </c>
      <c r="C292" s="79" t="str">
        <f t="shared" si="4"/>
        <v>26jędrzejowski</v>
      </c>
      <c r="D292" s="2" t="s">
        <v>1969</v>
      </c>
    </row>
    <row r="293" spans="1:4">
      <c r="A293" s="2" t="s">
        <v>1981</v>
      </c>
      <c r="B293" s="79" t="s">
        <v>247</v>
      </c>
      <c r="C293" s="79" t="str">
        <f t="shared" si="4"/>
        <v>26kazimierski</v>
      </c>
      <c r="D293" s="2" t="s">
        <v>1989</v>
      </c>
    </row>
    <row r="294" spans="1:4">
      <c r="A294" s="2" t="s">
        <v>1981</v>
      </c>
      <c r="B294" s="79" t="s">
        <v>248</v>
      </c>
      <c r="C294" s="79" t="str">
        <f t="shared" si="4"/>
        <v>26kielecki</v>
      </c>
      <c r="D294" s="2" t="s">
        <v>1970</v>
      </c>
    </row>
    <row r="295" spans="1:4">
      <c r="A295" s="2" t="s">
        <v>1981</v>
      </c>
      <c r="B295" s="79" t="s">
        <v>249</v>
      </c>
      <c r="C295" s="79" t="str">
        <f t="shared" si="4"/>
        <v>26konecki</v>
      </c>
      <c r="D295" s="2" t="s">
        <v>1990</v>
      </c>
    </row>
    <row r="296" spans="1:4">
      <c r="A296" s="2" t="s">
        <v>1981</v>
      </c>
      <c r="B296" s="79" t="s">
        <v>250</v>
      </c>
      <c r="C296" s="79" t="str">
        <f t="shared" si="4"/>
        <v>26opatowski</v>
      </c>
      <c r="D296" s="2" t="s">
        <v>1971</v>
      </c>
    </row>
    <row r="297" spans="1:4">
      <c r="A297" s="2" t="s">
        <v>1981</v>
      </c>
      <c r="B297" s="79" t="s">
        <v>251</v>
      </c>
      <c r="C297" s="79" t="str">
        <f t="shared" si="4"/>
        <v>26ostrowiecki</v>
      </c>
      <c r="D297" s="2" t="s">
        <v>1991</v>
      </c>
    </row>
    <row r="298" spans="1:4">
      <c r="A298" s="2" t="s">
        <v>1981</v>
      </c>
      <c r="B298" s="79" t="s">
        <v>252</v>
      </c>
      <c r="C298" s="79" t="str">
        <f t="shared" si="4"/>
        <v>26pińczowski</v>
      </c>
      <c r="D298" s="2" t="s">
        <v>1972</v>
      </c>
    </row>
    <row r="299" spans="1:4">
      <c r="A299" s="2" t="s">
        <v>1981</v>
      </c>
      <c r="B299" s="79" t="s">
        <v>253</v>
      </c>
      <c r="C299" s="79" t="str">
        <f t="shared" si="4"/>
        <v>26sandomierski</v>
      </c>
      <c r="D299" s="2" t="s">
        <v>1992</v>
      </c>
    </row>
    <row r="300" spans="1:4">
      <c r="A300" s="2" t="s">
        <v>1981</v>
      </c>
      <c r="B300" s="79" t="s">
        <v>254</v>
      </c>
      <c r="C300" s="79" t="str">
        <f t="shared" si="4"/>
        <v>26skarżyski</v>
      </c>
      <c r="D300" s="2" t="s">
        <v>1973</v>
      </c>
    </row>
    <row r="301" spans="1:4">
      <c r="A301" s="2" t="s">
        <v>1981</v>
      </c>
      <c r="B301" s="79" t="s">
        <v>255</v>
      </c>
      <c r="C301" s="79" t="str">
        <f t="shared" si="4"/>
        <v>26starachowicki</v>
      </c>
      <c r="D301" s="2" t="s">
        <v>1993</v>
      </c>
    </row>
    <row r="302" spans="1:4">
      <c r="A302" s="2" t="s">
        <v>1981</v>
      </c>
      <c r="B302" s="79" t="s">
        <v>256</v>
      </c>
      <c r="C302" s="79" t="str">
        <f t="shared" si="4"/>
        <v>26staszowski</v>
      </c>
      <c r="D302" s="2" t="s">
        <v>1974</v>
      </c>
    </row>
    <row r="303" spans="1:4">
      <c r="A303" s="2" t="s">
        <v>1981</v>
      </c>
      <c r="B303" s="79" t="s">
        <v>257</v>
      </c>
      <c r="C303" s="79" t="str">
        <f t="shared" si="4"/>
        <v>26włoszczowski</v>
      </c>
      <c r="D303" s="2" t="s">
        <v>1994</v>
      </c>
    </row>
    <row r="304" spans="1:4">
      <c r="A304" s="2" t="s">
        <v>1981</v>
      </c>
      <c r="B304" s="79" t="s">
        <v>810</v>
      </c>
      <c r="C304" s="79" t="str">
        <f t="shared" si="4"/>
        <v>26Kielce</v>
      </c>
      <c r="D304" s="2" t="s">
        <v>2001</v>
      </c>
    </row>
    <row r="305" spans="1:4">
      <c r="A305" s="2" t="s">
        <v>1982</v>
      </c>
      <c r="B305" s="79" t="s">
        <v>258</v>
      </c>
      <c r="C305" s="79" t="str">
        <f t="shared" si="4"/>
        <v>28bartoszycki</v>
      </c>
      <c r="D305" s="2" t="s">
        <v>1988</v>
      </c>
    </row>
    <row r="306" spans="1:4">
      <c r="A306" s="2" t="s">
        <v>1982</v>
      </c>
      <c r="B306" s="79" t="s">
        <v>259</v>
      </c>
      <c r="C306" s="79" t="str">
        <f t="shared" si="4"/>
        <v>28braniewski</v>
      </c>
      <c r="D306" s="2" t="s">
        <v>1969</v>
      </c>
    </row>
    <row r="307" spans="1:4">
      <c r="A307" s="2" t="s">
        <v>1982</v>
      </c>
      <c r="B307" s="79" t="s">
        <v>260</v>
      </c>
      <c r="C307" s="79" t="str">
        <f t="shared" si="4"/>
        <v>28działdowski</v>
      </c>
      <c r="D307" s="2" t="s">
        <v>1989</v>
      </c>
    </row>
    <row r="308" spans="1:4">
      <c r="A308" s="2" t="s">
        <v>1982</v>
      </c>
      <c r="B308" s="79" t="s">
        <v>261</v>
      </c>
      <c r="C308" s="79" t="str">
        <f t="shared" si="4"/>
        <v>28elbląski</v>
      </c>
      <c r="D308" s="2" t="s">
        <v>1970</v>
      </c>
    </row>
    <row r="309" spans="1:4">
      <c r="A309" s="2" t="s">
        <v>1982</v>
      </c>
      <c r="B309" s="79" t="s">
        <v>262</v>
      </c>
      <c r="C309" s="79" t="str">
        <f t="shared" si="4"/>
        <v>28ełcki</v>
      </c>
      <c r="D309" s="2" t="s">
        <v>1990</v>
      </c>
    </row>
    <row r="310" spans="1:4">
      <c r="A310" s="2" t="s">
        <v>1982</v>
      </c>
      <c r="B310" s="79" t="s">
        <v>263</v>
      </c>
      <c r="C310" s="79" t="str">
        <f t="shared" si="4"/>
        <v>28giżycki</v>
      </c>
      <c r="D310" s="2" t="s">
        <v>1971</v>
      </c>
    </row>
    <row r="311" spans="1:4">
      <c r="A311" s="2" t="s">
        <v>1982</v>
      </c>
      <c r="B311" s="79" t="s">
        <v>265</v>
      </c>
      <c r="C311" s="79" t="str">
        <f t="shared" si="4"/>
        <v>28iławski</v>
      </c>
      <c r="D311" s="2" t="s">
        <v>1991</v>
      </c>
    </row>
    <row r="312" spans="1:4">
      <c r="A312" s="2" t="s">
        <v>1982</v>
      </c>
      <c r="B312" s="79" t="s">
        <v>266</v>
      </c>
      <c r="C312" s="79" t="str">
        <f t="shared" si="4"/>
        <v>28kętrzyński</v>
      </c>
      <c r="D312" s="2" t="s">
        <v>1972</v>
      </c>
    </row>
    <row r="313" spans="1:4">
      <c r="A313" s="2" t="s">
        <v>1982</v>
      </c>
      <c r="B313" s="79" t="s">
        <v>267</v>
      </c>
      <c r="C313" s="79" t="str">
        <f t="shared" si="4"/>
        <v>28lidzbarski</v>
      </c>
      <c r="D313" s="2" t="s">
        <v>1992</v>
      </c>
    </row>
    <row r="314" spans="1:4">
      <c r="A314" s="2" t="s">
        <v>1982</v>
      </c>
      <c r="B314" s="79" t="s">
        <v>268</v>
      </c>
      <c r="C314" s="79" t="str">
        <f t="shared" si="4"/>
        <v>28mrągowski</v>
      </c>
      <c r="D314" s="2" t="s">
        <v>1973</v>
      </c>
    </row>
    <row r="315" spans="1:4">
      <c r="A315" s="2" t="s">
        <v>1982</v>
      </c>
      <c r="B315" s="79" t="s">
        <v>269</v>
      </c>
      <c r="C315" s="79" t="str">
        <f t="shared" si="4"/>
        <v>28nidzicki</v>
      </c>
      <c r="D315" s="2" t="s">
        <v>1993</v>
      </c>
    </row>
    <row r="316" spans="1:4">
      <c r="A316" s="2" t="s">
        <v>1982</v>
      </c>
      <c r="B316" s="79" t="s">
        <v>270</v>
      </c>
      <c r="C316" s="79" t="str">
        <f t="shared" si="4"/>
        <v>28nowomiejski</v>
      </c>
      <c r="D316" s="2" t="s">
        <v>1974</v>
      </c>
    </row>
    <row r="317" spans="1:4">
      <c r="A317" s="2" t="s">
        <v>1982</v>
      </c>
      <c r="B317" s="79" t="s">
        <v>271</v>
      </c>
      <c r="C317" s="79" t="str">
        <f t="shared" si="4"/>
        <v>28olecki</v>
      </c>
      <c r="D317" s="2" t="s">
        <v>1994</v>
      </c>
    </row>
    <row r="318" spans="1:4">
      <c r="A318" s="2" t="s">
        <v>1982</v>
      </c>
      <c r="B318" s="79" t="s">
        <v>272</v>
      </c>
      <c r="C318" s="79" t="str">
        <f t="shared" si="4"/>
        <v>28olsztyński</v>
      </c>
      <c r="D318" s="2" t="s">
        <v>1975</v>
      </c>
    </row>
    <row r="319" spans="1:4">
      <c r="A319" s="2" t="s">
        <v>1982</v>
      </c>
      <c r="B319" s="79" t="s">
        <v>273</v>
      </c>
      <c r="C319" s="79" t="str">
        <f t="shared" si="4"/>
        <v>28ostródzki</v>
      </c>
      <c r="D319" s="2" t="s">
        <v>1995</v>
      </c>
    </row>
    <row r="320" spans="1:4">
      <c r="A320" s="2" t="s">
        <v>1982</v>
      </c>
      <c r="B320" s="79" t="s">
        <v>274</v>
      </c>
      <c r="C320" s="79" t="str">
        <f t="shared" si="4"/>
        <v>28piski</v>
      </c>
      <c r="D320" s="2" t="s">
        <v>1976</v>
      </c>
    </row>
    <row r="321" spans="1:4">
      <c r="A321" s="2" t="s">
        <v>1982</v>
      </c>
      <c r="B321" s="79" t="s">
        <v>275</v>
      </c>
      <c r="C321" s="79" t="str">
        <f t="shared" si="4"/>
        <v>28szczycieński</v>
      </c>
      <c r="D321" s="2" t="s">
        <v>1996</v>
      </c>
    </row>
    <row r="322" spans="1:4">
      <c r="A322" s="2" t="s">
        <v>1982</v>
      </c>
      <c r="B322" s="79" t="s">
        <v>264</v>
      </c>
      <c r="C322" s="79" t="str">
        <f t="shared" si="4"/>
        <v>28gołdapski</v>
      </c>
      <c r="D322" s="2" t="s">
        <v>1977</v>
      </c>
    </row>
    <row r="323" spans="1:4">
      <c r="A323" s="2" t="s">
        <v>1982</v>
      </c>
      <c r="B323" s="79" t="s">
        <v>276</v>
      </c>
      <c r="C323" s="79" t="str">
        <f t="shared" ref="C323:C381" si="5">A323&amp;B323</f>
        <v>28węgorzewski</v>
      </c>
      <c r="D323" s="2" t="s">
        <v>1997</v>
      </c>
    </row>
    <row r="324" spans="1:4">
      <c r="A324" s="2" t="s">
        <v>1982</v>
      </c>
      <c r="B324" s="79" t="s">
        <v>745</v>
      </c>
      <c r="C324" s="79" t="str">
        <f t="shared" si="5"/>
        <v>28Elbląg</v>
      </c>
      <c r="D324" s="2" t="s">
        <v>2001</v>
      </c>
    </row>
    <row r="325" spans="1:4">
      <c r="A325" s="2" t="s">
        <v>1982</v>
      </c>
      <c r="B325" s="79" t="s">
        <v>713</v>
      </c>
      <c r="C325" s="79" t="str">
        <f t="shared" si="5"/>
        <v>28Olsztyn</v>
      </c>
      <c r="D325" s="2" t="s">
        <v>2002</v>
      </c>
    </row>
    <row r="326" spans="1:4">
      <c r="A326" s="2" t="s">
        <v>1983</v>
      </c>
      <c r="B326" s="79" t="s">
        <v>277</v>
      </c>
      <c r="C326" s="79" t="str">
        <f t="shared" si="5"/>
        <v>30chodzieski</v>
      </c>
      <c r="D326" s="2" t="s">
        <v>1988</v>
      </c>
    </row>
    <row r="327" spans="1:4">
      <c r="A327" s="2" t="s">
        <v>1983</v>
      </c>
      <c r="B327" s="79" t="s">
        <v>278</v>
      </c>
      <c r="C327" s="79" t="str">
        <f t="shared" si="5"/>
        <v>30czarnkowsko-trzcianecki</v>
      </c>
      <c r="D327" s="2" t="s">
        <v>1969</v>
      </c>
    </row>
    <row r="328" spans="1:4">
      <c r="A328" s="2" t="s">
        <v>1983</v>
      </c>
      <c r="B328" s="79" t="s">
        <v>279</v>
      </c>
      <c r="C328" s="79" t="str">
        <f t="shared" si="5"/>
        <v>30gnieźnieński</v>
      </c>
      <c r="D328" s="2" t="s">
        <v>1989</v>
      </c>
    </row>
    <row r="329" spans="1:4">
      <c r="A329" s="2" t="s">
        <v>1983</v>
      </c>
      <c r="B329" s="79" t="s">
        <v>280</v>
      </c>
      <c r="C329" s="79" t="str">
        <f t="shared" si="5"/>
        <v>30gostyński</v>
      </c>
      <c r="D329" s="2" t="s">
        <v>1970</v>
      </c>
    </row>
    <row r="330" spans="1:4">
      <c r="A330" s="2" t="s">
        <v>1983</v>
      </c>
      <c r="B330" s="79" t="s">
        <v>138</v>
      </c>
      <c r="C330" s="79" t="str">
        <f t="shared" si="5"/>
        <v>30grodziski</v>
      </c>
      <c r="D330" s="2" t="s">
        <v>1990</v>
      </c>
    </row>
    <row r="331" spans="1:4">
      <c r="A331" s="2" t="s">
        <v>1983</v>
      </c>
      <c r="B331" s="79" t="s">
        <v>281</v>
      </c>
      <c r="C331" s="79" t="str">
        <f t="shared" si="5"/>
        <v>30jarociński</v>
      </c>
      <c r="D331" s="2" t="s">
        <v>1971</v>
      </c>
    </row>
    <row r="332" spans="1:4">
      <c r="A332" s="2" t="s">
        <v>1983</v>
      </c>
      <c r="B332" s="79" t="s">
        <v>282</v>
      </c>
      <c r="C332" s="79" t="str">
        <f t="shared" si="5"/>
        <v>30kaliski</v>
      </c>
      <c r="D332" s="2" t="s">
        <v>1991</v>
      </c>
    </row>
    <row r="333" spans="1:4">
      <c r="A333" s="2" t="s">
        <v>1983</v>
      </c>
      <c r="B333" s="79" t="s">
        <v>283</v>
      </c>
      <c r="C333" s="79" t="str">
        <f t="shared" si="5"/>
        <v>30kępiński</v>
      </c>
      <c r="D333" s="2" t="s">
        <v>1972</v>
      </c>
    </row>
    <row r="334" spans="1:4">
      <c r="A334" s="2" t="s">
        <v>1983</v>
      </c>
      <c r="B334" s="79" t="s">
        <v>284</v>
      </c>
      <c r="C334" s="79" t="str">
        <f t="shared" si="5"/>
        <v>30kolski</v>
      </c>
      <c r="D334" s="2" t="s">
        <v>1992</v>
      </c>
    </row>
    <row r="335" spans="1:4">
      <c r="A335" s="2" t="s">
        <v>1983</v>
      </c>
      <c r="B335" s="79" t="s">
        <v>285</v>
      </c>
      <c r="C335" s="79" t="str">
        <f t="shared" si="5"/>
        <v>30koniński</v>
      </c>
      <c r="D335" s="2" t="s">
        <v>1973</v>
      </c>
    </row>
    <row r="336" spans="1:4">
      <c r="A336" s="2" t="s">
        <v>1983</v>
      </c>
      <c r="B336" s="79" t="s">
        <v>286</v>
      </c>
      <c r="C336" s="79" t="str">
        <f t="shared" si="5"/>
        <v>30kościański</v>
      </c>
      <c r="D336" s="2" t="s">
        <v>1993</v>
      </c>
    </row>
    <row r="337" spans="1:4">
      <c r="A337" s="2" t="s">
        <v>1983</v>
      </c>
      <c r="B337" s="79" t="s">
        <v>287</v>
      </c>
      <c r="C337" s="79" t="str">
        <f t="shared" si="5"/>
        <v>30krotoszyński</v>
      </c>
      <c r="D337" s="2" t="s">
        <v>1974</v>
      </c>
    </row>
    <row r="338" spans="1:4">
      <c r="A338" s="2" t="s">
        <v>1983</v>
      </c>
      <c r="B338" s="79" t="s">
        <v>288</v>
      </c>
      <c r="C338" s="79" t="str">
        <f t="shared" si="5"/>
        <v>30leszczyński</v>
      </c>
      <c r="D338" s="2" t="s">
        <v>1994</v>
      </c>
    </row>
    <row r="339" spans="1:4">
      <c r="A339" s="2" t="s">
        <v>1983</v>
      </c>
      <c r="B339" s="79" t="s">
        <v>289</v>
      </c>
      <c r="C339" s="79" t="str">
        <f t="shared" si="5"/>
        <v>30międzychodzki</v>
      </c>
      <c r="D339" s="2" t="s">
        <v>1975</v>
      </c>
    </row>
    <row r="340" spans="1:4">
      <c r="A340" s="2" t="s">
        <v>1983</v>
      </c>
      <c r="B340" s="79" t="s">
        <v>290</v>
      </c>
      <c r="C340" s="79" t="str">
        <f t="shared" si="5"/>
        <v>30nowotomyski</v>
      </c>
      <c r="D340" s="2" t="s">
        <v>1995</v>
      </c>
    </row>
    <row r="341" spans="1:4">
      <c r="A341" s="2" t="s">
        <v>1983</v>
      </c>
      <c r="B341" s="79" t="s">
        <v>291</v>
      </c>
      <c r="C341" s="79" t="str">
        <f t="shared" si="5"/>
        <v>30obornicki</v>
      </c>
      <c r="D341" s="2" t="s">
        <v>1976</v>
      </c>
    </row>
    <row r="342" spans="1:4">
      <c r="A342" s="2" t="s">
        <v>1983</v>
      </c>
      <c r="B342" s="79" t="s">
        <v>149</v>
      </c>
      <c r="C342" s="79" t="str">
        <f t="shared" si="5"/>
        <v>30ostrowski</v>
      </c>
      <c r="D342" s="2" t="s">
        <v>1996</v>
      </c>
    </row>
    <row r="343" spans="1:4">
      <c r="A343" s="2" t="s">
        <v>1983</v>
      </c>
      <c r="B343" s="79" t="s">
        <v>292</v>
      </c>
      <c r="C343" s="79" t="str">
        <f t="shared" si="5"/>
        <v>30ostrzeszowski</v>
      </c>
      <c r="D343" s="2" t="s">
        <v>1977</v>
      </c>
    </row>
    <row r="344" spans="1:4">
      <c r="A344" s="2" t="s">
        <v>1983</v>
      </c>
      <c r="B344" s="79" t="s">
        <v>293</v>
      </c>
      <c r="C344" s="79" t="str">
        <f t="shared" si="5"/>
        <v>30pilski</v>
      </c>
      <c r="D344" s="2" t="s">
        <v>1997</v>
      </c>
    </row>
    <row r="345" spans="1:4">
      <c r="A345" s="2" t="s">
        <v>1983</v>
      </c>
      <c r="B345" s="79" t="s">
        <v>294</v>
      </c>
      <c r="C345" s="79" t="str">
        <f t="shared" si="5"/>
        <v>30pleszewski</v>
      </c>
      <c r="D345" s="2" t="s">
        <v>1978</v>
      </c>
    </row>
    <row r="346" spans="1:4">
      <c r="A346" s="2" t="s">
        <v>1983</v>
      </c>
      <c r="B346" s="79" t="s">
        <v>295</v>
      </c>
      <c r="C346" s="79" t="str">
        <f t="shared" si="5"/>
        <v>30poznański</v>
      </c>
      <c r="D346" s="2" t="s">
        <v>1998</v>
      </c>
    </row>
    <row r="347" spans="1:4">
      <c r="A347" s="2" t="s">
        <v>1983</v>
      </c>
      <c r="B347" s="79" t="s">
        <v>296</v>
      </c>
      <c r="C347" s="79" t="str">
        <f t="shared" si="5"/>
        <v>30rawicki</v>
      </c>
      <c r="D347" s="2" t="s">
        <v>1979</v>
      </c>
    </row>
    <row r="348" spans="1:4">
      <c r="A348" s="2" t="s">
        <v>1983</v>
      </c>
      <c r="B348" s="79" t="s">
        <v>297</v>
      </c>
      <c r="C348" s="79" t="str">
        <f t="shared" si="5"/>
        <v>30słupecki</v>
      </c>
      <c r="D348" s="2" t="s">
        <v>1999</v>
      </c>
    </row>
    <row r="349" spans="1:4">
      <c r="A349" s="2" t="s">
        <v>1983</v>
      </c>
      <c r="B349" s="79" t="s">
        <v>298</v>
      </c>
      <c r="C349" s="79" t="str">
        <f t="shared" si="5"/>
        <v>30szamotulski</v>
      </c>
      <c r="D349" s="2" t="s">
        <v>1980</v>
      </c>
    </row>
    <row r="350" spans="1:4">
      <c r="A350" s="2" t="s">
        <v>1983</v>
      </c>
      <c r="B350" s="79" t="s">
        <v>36</v>
      </c>
      <c r="C350" s="79" t="str">
        <f t="shared" si="5"/>
        <v>30średzki</v>
      </c>
      <c r="D350" s="2" t="s">
        <v>2000</v>
      </c>
    </row>
    <row r="351" spans="1:4">
      <c r="A351" s="2" t="s">
        <v>1983</v>
      </c>
      <c r="B351" s="79" t="s">
        <v>299</v>
      </c>
      <c r="C351" s="79" t="str">
        <f t="shared" si="5"/>
        <v>30śremski</v>
      </c>
      <c r="D351" s="2" t="s">
        <v>1981</v>
      </c>
    </row>
    <row r="352" spans="1:4">
      <c r="A352" s="2" t="s">
        <v>1983</v>
      </c>
      <c r="B352" s="79" t="s">
        <v>300</v>
      </c>
      <c r="C352" s="79" t="str">
        <f t="shared" si="5"/>
        <v>30turecki</v>
      </c>
      <c r="D352" s="2" t="s">
        <v>2007</v>
      </c>
    </row>
    <row r="353" spans="1:4">
      <c r="A353" s="2" t="s">
        <v>1983</v>
      </c>
      <c r="B353" s="79" t="s">
        <v>301</v>
      </c>
      <c r="C353" s="79" t="str">
        <f t="shared" si="5"/>
        <v>30wągrowiecki</v>
      </c>
      <c r="D353" s="2" t="s">
        <v>1982</v>
      </c>
    </row>
    <row r="354" spans="1:4">
      <c r="A354" s="2" t="s">
        <v>1983</v>
      </c>
      <c r="B354" s="79" t="s">
        <v>302</v>
      </c>
      <c r="C354" s="79" t="str">
        <f t="shared" si="5"/>
        <v>30wolsztyński</v>
      </c>
      <c r="D354" s="2" t="s">
        <v>2008</v>
      </c>
    </row>
    <row r="355" spans="1:4">
      <c r="A355" s="2" t="s">
        <v>1983</v>
      </c>
      <c r="B355" s="79" t="s">
        <v>303</v>
      </c>
      <c r="C355" s="79" t="str">
        <f t="shared" si="5"/>
        <v>30wrzesiński</v>
      </c>
      <c r="D355" s="2" t="s">
        <v>1983</v>
      </c>
    </row>
    <row r="356" spans="1:4">
      <c r="A356" s="2" t="s">
        <v>1983</v>
      </c>
      <c r="B356" s="79" t="s">
        <v>304</v>
      </c>
      <c r="C356" s="79" t="str">
        <f t="shared" si="5"/>
        <v>30złotowski</v>
      </c>
      <c r="D356" s="2" t="s">
        <v>2030</v>
      </c>
    </row>
    <row r="357" spans="1:4">
      <c r="A357" s="2" t="s">
        <v>1983</v>
      </c>
      <c r="B357" s="79" t="s">
        <v>694</v>
      </c>
      <c r="C357" s="79" t="str">
        <f t="shared" si="5"/>
        <v>30Kalisz</v>
      </c>
      <c r="D357" s="2" t="s">
        <v>2001</v>
      </c>
    </row>
    <row r="358" spans="1:4">
      <c r="A358" s="2" t="s">
        <v>1983</v>
      </c>
      <c r="B358" s="79" t="s">
        <v>640</v>
      </c>
      <c r="C358" s="79" t="str">
        <f t="shared" si="5"/>
        <v>30Konin</v>
      </c>
      <c r="D358" s="2" t="s">
        <v>2002</v>
      </c>
    </row>
    <row r="359" spans="1:4">
      <c r="A359" s="2" t="s">
        <v>1983</v>
      </c>
      <c r="B359" s="79" t="s">
        <v>628</v>
      </c>
      <c r="C359" s="79" t="str">
        <f t="shared" si="5"/>
        <v>30Leszno</v>
      </c>
      <c r="D359" s="2" t="s">
        <v>2005</v>
      </c>
    </row>
    <row r="360" spans="1:4">
      <c r="A360" s="2" t="s">
        <v>1983</v>
      </c>
      <c r="B360" s="79" t="s">
        <v>675</v>
      </c>
      <c r="C360" s="79" t="str">
        <f t="shared" si="5"/>
        <v>30Poznań</v>
      </c>
      <c r="D360" s="2" t="s">
        <v>2003</v>
      </c>
    </row>
    <row r="361" spans="1:4">
      <c r="A361" s="2" t="s">
        <v>1984</v>
      </c>
      <c r="B361" s="79" t="s">
        <v>305</v>
      </c>
      <c r="C361" s="79" t="str">
        <f t="shared" si="5"/>
        <v>32białogardzki</v>
      </c>
      <c r="D361" s="2" t="s">
        <v>1988</v>
      </c>
    </row>
    <row r="362" spans="1:4">
      <c r="A362" s="2" t="s">
        <v>1984</v>
      </c>
      <c r="B362" s="79" t="s">
        <v>306</v>
      </c>
      <c r="C362" s="79" t="str">
        <f t="shared" si="5"/>
        <v>32choszczeński</v>
      </c>
      <c r="D362" s="2" t="s">
        <v>1969</v>
      </c>
    </row>
    <row r="363" spans="1:4">
      <c r="A363" s="2" t="s">
        <v>1984</v>
      </c>
      <c r="B363" s="79" t="s">
        <v>307</v>
      </c>
      <c r="C363" s="79" t="str">
        <f t="shared" si="5"/>
        <v>32drawski</v>
      </c>
      <c r="D363" s="2" t="s">
        <v>1989</v>
      </c>
    </row>
    <row r="364" spans="1:4">
      <c r="A364" s="2" t="s">
        <v>1984</v>
      </c>
      <c r="B364" s="79" t="s">
        <v>308</v>
      </c>
      <c r="C364" s="79" t="str">
        <f t="shared" si="5"/>
        <v>32goleniowski</v>
      </c>
      <c r="D364" s="2" t="s">
        <v>1970</v>
      </c>
    </row>
    <row r="365" spans="1:4">
      <c r="A365" s="2" t="s">
        <v>1984</v>
      </c>
      <c r="B365" s="79" t="s">
        <v>309</v>
      </c>
      <c r="C365" s="79" t="str">
        <f t="shared" si="5"/>
        <v>32gryficki</v>
      </c>
      <c r="D365" s="2" t="s">
        <v>1990</v>
      </c>
    </row>
    <row r="366" spans="1:4">
      <c r="A366" s="2" t="s">
        <v>1984</v>
      </c>
      <c r="B366" s="79" t="s">
        <v>310</v>
      </c>
      <c r="C366" s="79" t="str">
        <f t="shared" si="5"/>
        <v>32gryfiński</v>
      </c>
      <c r="D366" s="2" t="s">
        <v>1971</v>
      </c>
    </row>
    <row r="367" spans="1:4">
      <c r="A367" s="2" t="s">
        <v>1984</v>
      </c>
      <c r="B367" s="79" t="s">
        <v>311</v>
      </c>
      <c r="C367" s="79" t="str">
        <f t="shared" si="5"/>
        <v>32kamieński</v>
      </c>
      <c r="D367" s="2" t="s">
        <v>1991</v>
      </c>
    </row>
    <row r="368" spans="1:4">
      <c r="A368" s="2" t="s">
        <v>1984</v>
      </c>
      <c r="B368" s="79" t="s">
        <v>312</v>
      </c>
      <c r="C368" s="79" t="str">
        <f t="shared" si="5"/>
        <v>32kołobrzeski</v>
      </c>
      <c r="D368" s="2" t="s">
        <v>1972</v>
      </c>
    </row>
    <row r="369" spans="1:4">
      <c r="A369" s="2" t="s">
        <v>1984</v>
      </c>
      <c r="B369" s="79" t="s">
        <v>313</v>
      </c>
      <c r="C369" s="79" t="str">
        <f t="shared" si="5"/>
        <v>32koszaliński</v>
      </c>
      <c r="D369" s="2" t="s">
        <v>1992</v>
      </c>
    </row>
    <row r="370" spans="1:4">
      <c r="A370" s="2" t="s">
        <v>1984</v>
      </c>
      <c r="B370" s="79" t="s">
        <v>315</v>
      </c>
      <c r="C370" s="79" t="str">
        <f t="shared" si="5"/>
        <v>32myśliborski</v>
      </c>
      <c r="D370" s="2" t="s">
        <v>1973</v>
      </c>
    </row>
    <row r="371" spans="1:4">
      <c r="A371" s="2" t="s">
        <v>1984</v>
      </c>
      <c r="B371" s="79" t="s">
        <v>316</v>
      </c>
      <c r="C371" s="79" t="str">
        <f t="shared" si="5"/>
        <v>32policki</v>
      </c>
      <c r="D371" s="2" t="s">
        <v>1993</v>
      </c>
    </row>
    <row r="372" spans="1:4">
      <c r="A372" s="2" t="s">
        <v>1984</v>
      </c>
      <c r="B372" s="79" t="s">
        <v>317</v>
      </c>
      <c r="C372" s="79" t="str">
        <f t="shared" si="5"/>
        <v>32pyrzycki</v>
      </c>
      <c r="D372" s="2" t="s">
        <v>1974</v>
      </c>
    </row>
    <row r="373" spans="1:4">
      <c r="A373" s="2" t="s">
        <v>1984</v>
      </c>
      <c r="B373" s="79" t="s">
        <v>318</v>
      </c>
      <c r="C373" s="79" t="str">
        <f t="shared" si="5"/>
        <v>32sławieński</v>
      </c>
      <c r="D373" s="2" t="s">
        <v>1994</v>
      </c>
    </row>
    <row r="374" spans="1:4">
      <c r="A374" s="2" t="s">
        <v>1984</v>
      </c>
      <c r="B374" s="79" t="s">
        <v>319</v>
      </c>
      <c r="C374" s="79" t="str">
        <f t="shared" si="5"/>
        <v>32stargardzki</v>
      </c>
      <c r="D374" s="2" t="s">
        <v>1975</v>
      </c>
    </row>
    <row r="375" spans="1:4">
      <c r="A375" s="2" t="s">
        <v>1984</v>
      </c>
      <c r="B375" s="79" t="s">
        <v>320</v>
      </c>
      <c r="C375" s="79" t="str">
        <f t="shared" si="5"/>
        <v>32szczecinecki</v>
      </c>
      <c r="D375" s="2" t="s">
        <v>1995</v>
      </c>
    </row>
    <row r="376" spans="1:4">
      <c r="A376" s="2" t="s">
        <v>1984</v>
      </c>
      <c r="B376" s="79" t="s">
        <v>321</v>
      </c>
      <c r="C376" s="79" t="str">
        <f t="shared" si="5"/>
        <v>32świdwiński</v>
      </c>
      <c r="D376" s="2" t="s">
        <v>1976</v>
      </c>
    </row>
    <row r="377" spans="1:4">
      <c r="A377" s="2" t="s">
        <v>1984</v>
      </c>
      <c r="B377" s="79" t="s">
        <v>322</v>
      </c>
      <c r="C377" s="79" t="str">
        <f t="shared" si="5"/>
        <v>32wałecki</v>
      </c>
      <c r="D377" s="2" t="s">
        <v>1996</v>
      </c>
    </row>
    <row r="378" spans="1:4">
      <c r="A378" s="2" t="s">
        <v>1984</v>
      </c>
      <c r="B378" s="79" t="s">
        <v>314</v>
      </c>
      <c r="C378" s="79" t="str">
        <f t="shared" si="5"/>
        <v>32łobeski</v>
      </c>
      <c r="D378" s="2" t="s">
        <v>1977</v>
      </c>
    </row>
    <row r="379" spans="1:4">
      <c r="A379" s="2" t="s">
        <v>1984</v>
      </c>
      <c r="B379" s="79" t="s">
        <v>549</v>
      </c>
      <c r="C379" s="79" t="str">
        <f t="shared" si="5"/>
        <v>32Koszalin</v>
      </c>
      <c r="D379" s="2" t="s">
        <v>2001</v>
      </c>
    </row>
    <row r="380" spans="1:4">
      <c r="A380" s="2" t="s">
        <v>1984</v>
      </c>
      <c r="B380" s="79" t="s">
        <v>542</v>
      </c>
      <c r="C380" s="79" t="str">
        <f t="shared" si="5"/>
        <v>32Szczecin</v>
      </c>
      <c r="D380" s="2" t="s">
        <v>2002</v>
      </c>
    </row>
    <row r="381" spans="1:4">
      <c r="A381" s="2" t="s">
        <v>1984</v>
      </c>
      <c r="B381" s="79" t="s">
        <v>490</v>
      </c>
      <c r="C381" s="79" t="str">
        <f t="shared" si="5"/>
        <v>32Świnoujście</v>
      </c>
      <c r="D381" s="2" t="s">
        <v>2005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2479"/>
  <sheetViews>
    <sheetView workbookViewId="0">
      <selection activeCell="C42" sqref="C42:J42"/>
    </sheetView>
  </sheetViews>
  <sheetFormatPr defaultColWidth="9" defaultRowHeight="14.25"/>
  <cols>
    <col min="1" max="16384" width="9" style="1"/>
  </cols>
  <sheetData>
    <row r="1" spans="1:4" ht="15">
      <c r="A1" s="128" t="s">
        <v>2031</v>
      </c>
      <c r="B1" s="127" t="s">
        <v>1967</v>
      </c>
      <c r="C1" s="127" t="s">
        <v>2032</v>
      </c>
      <c r="D1" s="128" t="s">
        <v>2033</v>
      </c>
    </row>
    <row r="2" spans="1:4">
      <c r="A2" s="2" t="s">
        <v>2034</v>
      </c>
      <c r="B2" s="79" t="s">
        <v>1905</v>
      </c>
      <c r="C2" s="79" t="str">
        <f>A2&amp;B2</f>
        <v>0201Bolesławiec</v>
      </c>
      <c r="D2" s="2" t="s">
        <v>1988</v>
      </c>
    </row>
    <row r="3" spans="1:4">
      <c r="A3" s="2" t="s">
        <v>2034</v>
      </c>
      <c r="B3" s="79" t="s">
        <v>2035</v>
      </c>
      <c r="C3" s="79" t="str">
        <f t="shared" ref="C3:C66" si="0">A3&amp;B3</f>
        <v>0201Bolesławiec - gmina wiejska</v>
      </c>
      <c r="D3" s="2" t="s">
        <v>1969</v>
      </c>
    </row>
    <row r="4" spans="1:4">
      <c r="A4" s="2" t="s">
        <v>2034</v>
      </c>
      <c r="B4" s="79" t="s">
        <v>2036</v>
      </c>
      <c r="C4" s="79" t="str">
        <f t="shared" si="0"/>
        <v>0201Gromadka</v>
      </c>
      <c r="D4" s="2" t="s">
        <v>1989</v>
      </c>
    </row>
    <row r="5" spans="1:4">
      <c r="A5" s="2" t="s">
        <v>2034</v>
      </c>
      <c r="B5" s="79" t="s">
        <v>2037</v>
      </c>
      <c r="C5" s="79" t="str">
        <f t="shared" si="0"/>
        <v>0201Nowogrodziec</v>
      </c>
      <c r="D5" s="2" t="s">
        <v>1970</v>
      </c>
    </row>
    <row r="6" spans="1:4">
      <c r="A6" s="2" t="s">
        <v>2034</v>
      </c>
      <c r="B6" s="79" t="s">
        <v>2038</v>
      </c>
      <c r="C6" s="79" t="str">
        <f t="shared" si="0"/>
        <v>0201Osiecznica</v>
      </c>
      <c r="D6" s="2" t="s">
        <v>1990</v>
      </c>
    </row>
    <row r="7" spans="1:4">
      <c r="A7" s="2" t="s">
        <v>2034</v>
      </c>
      <c r="B7" s="79" t="s">
        <v>2039</v>
      </c>
      <c r="C7" s="79" t="str">
        <f t="shared" si="0"/>
        <v>0201Warta Bolesławiecka</v>
      </c>
      <c r="D7" s="2" t="s">
        <v>1971</v>
      </c>
    </row>
    <row r="8" spans="1:4">
      <c r="A8" s="2" t="s">
        <v>2040</v>
      </c>
      <c r="B8" s="79" t="s">
        <v>2041</v>
      </c>
      <c r="C8" s="79" t="str">
        <f t="shared" si="0"/>
        <v>0202Bielawa</v>
      </c>
      <c r="D8" s="2" t="s">
        <v>1988</v>
      </c>
    </row>
    <row r="9" spans="1:4">
      <c r="A9" s="2" t="s">
        <v>2040</v>
      </c>
      <c r="B9" s="79" t="s">
        <v>1929</v>
      </c>
      <c r="C9" s="79" t="str">
        <f t="shared" si="0"/>
        <v>0202Dzierżoniów</v>
      </c>
      <c r="D9" s="2" t="s">
        <v>1969</v>
      </c>
    </row>
    <row r="10" spans="1:4">
      <c r="A10" s="2" t="s">
        <v>2040</v>
      </c>
      <c r="B10" s="79" t="s">
        <v>2042</v>
      </c>
      <c r="C10" s="79" t="str">
        <f t="shared" si="0"/>
        <v>0202Pieszyce</v>
      </c>
      <c r="D10" s="2" t="s">
        <v>1989</v>
      </c>
    </row>
    <row r="11" spans="1:4">
      <c r="A11" s="2" t="s">
        <v>2040</v>
      </c>
      <c r="B11" s="79" t="s">
        <v>2043</v>
      </c>
      <c r="C11" s="79" t="str">
        <f t="shared" si="0"/>
        <v>0202Piława Górna</v>
      </c>
      <c r="D11" s="2" t="s">
        <v>1970</v>
      </c>
    </row>
    <row r="12" spans="1:4">
      <c r="A12" s="2" t="s">
        <v>2040</v>
      </c>
      <c r="B12" s="79" t="s">
        <v>1929</v>
      </c>
      <c r="C12" s="79" t="str">
        <f t="shared" si="0"/>
        <v>0202Dzierżoniów</v>
      </c>
      <c r="D12" s="2" t="s">
        <v>1990</v>
      </c>
    </row>
    <row r="13" spans="1:4">
      <c r="A13" s="2" t="s">
        <v>2040</v>
      </c>
      <c r="B13" s="79" t="s">
        <v>2044</v>
      </c>
      <c r="C13" s="79" t="str">
        <f t="shared" si="0"/>
        <v>0202Łagiewniki</v>
      </c>
      <c r="D13" s="2" t="s">
        <v>1971</v>
      </c>
    </row>
    <row r="14" spans="1:4">
      <c r="A14" s="2" t="s">
        <v>2040</v>
      </c>
      <c r="B14" s="79" t="s">
        <v>2045</v>
      </c>
      <c r="C14" s="79" t="str">
        <f t="shared" si="0"/>
        <v>0202Niemcza</v>
      </c>
      <c r="D14" s="2" t="s">
        <v>1991</v>
      </c>
    </row>
    <row r="15" spans="1:4">
      <c r="A15" s="2" t="s">
        <v>2046</v>
      </c>
      <c r="B15" s="79" t="s">
        <v>1897</v>
      </c>
      <c r="C15" s="79" t="str">
        <f t="shared" si="0"/>
        <v>0203Głogów</v>
      </c>
      <c r="D15" s="2" t="s">
        <v>1988</v>
      </c>
    </row>
    <row r="16" spans="1:4">
      <c r="A16" s="2" t="s">
        <v>2046</v>
      </c>
      <c r="B16" s="79" t="s">
        <v>2047</v>
      </c>
      <c r="C16" s="79" t="str">
        <f t="shared" si="0"/>
        <v>0203Głogów - gmina wiejska</v>
      </c>
      <c r="D16" s="2" t="s">
        <v>1969</v>
      </c>
    </row>
    <row r="17" spans="1:4">
      <c r="A17" s="2" t="s">
        <v>2046</v>
      </c>
      <c r="B17" s="79" t="s">
        <v>2048</v>
      </c>
      <c r="C17" s="79" t="str">
        <f t="shared" si="0"/>
        <v>0203Jerzmanowa</v>
      </c>
      <c r="D17" s="2" t="s">
        <v>1989</v>
      </c>
    </row>
    <row r="18" spans="1:4">
      <c r="A18" s="2" t="s">
        <v>2046</v>
      </c>
      <c r="B18" s="79" t="s">
        <v>2049</v>
      </c>
      <c r="C18" s="79" t="str">
        <f t="shared" si="0"/>
        <v>0203Kotla</v>
      </c>
      <c r="D18" s="2" t="s">
        <v>1970</v>
      </c>
    </row>
    <row r="19" spans="1:4">
      <c r="A19" s="2" t="s">
        <v>2046</v>
      </c>
      <c r="B19" s="79" t="s">
        <v>2050</v>
      </c>
      <c r="C19" s="79" t="str">
        <f t="shared" si="0"/>
        <v>0203Pęcław</v>
      </c>
      <c r="D19" s="2" t="s">
        <v>1990</v>
      </c>
    </row>
    <row r="20" spans="1:4">
      <c r="A20" s="2" t="s">
        <v>2046</v>
      </c>
      <c r="B20" s="79" t="s">
        <v>2051</v>
      </c>
      <c r="C20" s="79" t="str">
        <f t="shared" si="0"/>
        <v>0203Żukowice</v>
      </c>
      <c r="D20" s="2" t="s">
        <v>1971</v>
      </c>
    </row>
    <row r="21" spans="1:4">
      <c r="A21" s="2" t="s">
        <v>2052</v>
      </c>
      <c r="B21" s="79" t="s">
        <v>1893</v>
      </c>
      <c r="C21" s="79" t="str">
        <f t="shared" si="0"/>
        <v>0204Góra</v>
      </c>
      <c r="D21" s="2" t="s">
        <v>1988</v>
      </c>
    </row>
    <row r="22" spans="1:4">
      <c r="A22" s="2" t="s">
        <v>2052</v>
      </c>
      <c r="B22" s="79" t="s">
        <v>2053</v>
      </c>
      <c r="C22" s="79" t="str">
        <f t="shared" si="0"/>
        <v>0204Jemielno</v>
      </c>
      <c r="D22" s="2" t="s">
        <v>1969</v>
      </c>
    </row>
    <row r="23" spans="1:4">
      <c r="A23" s="2" t="s">
        <v>2052</v>
      </c>
      <c r="B23" s="79" t="s">
        <v>2054</v>
      </c>
      <c r="C23" s="79" t="str">
        <f t="shared" si="0"/>
        <v>0204Niechlów</v>
      </c>
      <c r="D23" s="2" t="s">
        <v>1989</v>
      </c>
    </row>
    <row r="24" spans="1:4">
      <c r="A24" s="2" t="s">
        <v>2052</v>
      </c>
      <c r="B24" s="79" t="s">
        <v>2055</v>
      </c>
      <c r="C24" s="79" t="str">
        <f t="shared" si="0"/>
        <v>0204Wąsosz</v>
      </c>
      <c r="D24" s="2" t="s">
        <v>1970</v>
      </c>
    </row>
    <row r="25" spans="1:4">
      <c r="A25" s="2" t="s">
        <v>2056</v>
      </c>
      <c r="B25" s="79" t="s">
        <v>1889</v>
      </c>
      <c r="C25" s="79" t="str">
        <f t="shared" si="0"/>
        <v>0205Jawor</v>
      </c>
      <c r="D25" s="2" t="s">
        <v>1988</v>
      </c>
    </row>
    <row r="26" spans="1:4">
      <c r="A26" s="2" t="s">
        <v>2056</v>
      </c>
      <c r="B26" s="79" t="s">
        <v>2057</v>
      </c>
      <c r="C26" s="79" t="str">
        <f t="shared" si="0"/>
        <v>0205Bolków</v>
      </c>
      <c r="D26" s="2" t="s">
        <v>1969</v>
      </c>
    </row>
    <row r="27" spans="1:4">
      <c r="A27" s="2" t="s">
        <v>2056</v>
      </c>
      <c r="B27" s="79" t="s">
        <v>2058</v>
      </c>
      <c r="C27" s="79" t="str">
        <f t="shared" si="0"/>
        <v>0205Męcinka</v>
      </c>
      <c r="D27" s="2" t="s">
        <v>1989</v>
      </c>
    </row>
    <row r="28" spans="1:4">
      <c r="A28" s="2" t="s">
        <v>2056</v>
      </c>
      <c r="B28" s="79" t="s">
        <v>2059</v>
      </c>
      <c r="C28" s="79" t="str">
        <f t="shared" si="0"/>
        <v>0205Mściwojów</v>
      </c>
      <c r="D28" s="2" t="s">
        <v>1970</v>
      </c>
    </row>
    <row r="29" spans="1:4">
      <c r="A29" s="2" t="s">
        <v>2056</v>
      </c>
      <c r="B29" s="79" t="s">
        <v>2060</v>
      </c>
      <c r="C29" s="79" t="str">
        <f t="shared" si="0"/>
        <v>0205Paszowice</v>
      </c>
      <c r="D29" s="2" t="s">
        <v>1990</v>
      </c>
    </row>
    <row r="30" spans="1:4">
      <c r="A30" s="2" t="s">
        <v>2056</v>
      </c>
      <c r="B30" s="79" t="s">
        <v>2061</v>
      </c>
      <c r="C30" s="79" t="str">
        <f t="shared" si="0"/>
        <v>0205Wądroże Wielkie</v>
      </c>
      <c r="D30" s="2" t="s">
        <v>1971</v>
      </c>
    </row>
    <row r="31" spans="1:4">
      <c r="A31" s="2" t="s">
        <v>2062</v>
      </c>
      <c r="B31" s="79" t="s">
        <v>2063</v>
      </c>
      <c r="C31" s="79" t="str">
        <f t="shared" si="0"/>
        <v>0206Karpacz</v>
      </c>
      <c r="D31" s="2" t="s">
        <v>1988</v>
      </c>
    </row>
    <row r="32" spans="1:4">
      <c r="A32" s="2" t="s">
        <v>2062</v>
      </c>
      <c r="B32" s="79" t="s">
        <v>2064</v>
      </c>
      <c r="C32" s="79" t="str">
        <f t="shared" si="0"/>
        <v>0206Kowary</v>
      </c>
      <c r="D32" s="2" t="s">
        <v>1969</v>
      </c>
    </row>
    <row r="33" spans="1:4">
      <c r="A33" s="2" t="s">
        <v>2062</v>
      </c>
      <c r="B33" s="79" t="s">
        <v>2065</v>
      </c>
      <c r="C33" s="79" t="str">
        <f t="shared" si="0"/>
        <v>0206Piechowice</v>
      </c>
      <c r="D33" s="2" t="s">
        <v>1989</v>
      </c>
    </row>
    <row r="34" spans="1:4">
      <c r="A34" s="2" t="s">
        <v>2062</v>
      </c>
      <c r="B34" s="79" t="s">
        <v>2066</v>
      </c>
      <c r="C34" s="79" t="str">
        <f t="shared" si="0"/>
        <v>0206Szklarska Poręba</v>
      </c>
      <c r="D34" s="2" t="s">
        <v>1970</v>
      </c>
    </row>
    <row r="35" spans="1:4">
      <c r="A35" s="2" t="s">
        <v>2062</v>
      </c>
      <c r="B35" s="79" t="s">
        <v>2067</v>
      </c>
      <c r="C35" s="79" t="str">
        <f t="shared" si="0"/>
        <v>0206Janowice Wielkie</v>
      </c>
      <c r="D35" s="2" t="s">
        <v>1990</v>
      </c>
    </row>
    <row r="36" spans="1:4">
      <c r="A36" s="2" t="s">
        <v>2062</v>
      </c>
      <c r="B36" s="79" t="s">
        <v>2068</v>
      </c>
      <c r="C36" s="79" t="str">
        <f t="shared" si="0"/>
        <v>0206Jeżów Sudecki</v>
      </c>
      <c r="D36" s="2" t="s">
        <v>1971</v>
      </c>
    </row>
    <row r="37" spans="1:4">
      <c r="A37" s="2" t="s">
        <v>2062</v>
      </c>
      <c r="B37" s="79" t="s">
        <v>2069</v>
      </c>
      <c r="C37" s="79" t="str">
        <f t="shared" si="0"/>
        <v>0206Mysłakowice</v>
      </c>
      <c r="D37" s="2" t="s">
        <v>1991</v>
      </c>
    </row>
    <row r="38" spans="1:4">
      <c r="A38" s="2" t="s">
        <v>2062</v>
      </c>
      <c r="B38" s="79" t="s">
        <v>2070</v>
      </c>
      <c r="C38" s="79" t="str">
        <f t="shared" si="0"/>
        <v>0206Podgórzyn</v>
      </c>
      <c r="D38" s="2" t="s">
        <v>1972</v>
      </c>
    </row>
    <row r="39" spans="1:4">
      <c r="A39" s="2" t="s">
        <v>2062</v>
      </c>
      <c r="B39" s="79" t="s">
        <v>2071</v>
      </c>
      <c r="C39" s="79" t="str">
        <f t="shared" si="0"/>
        <v>0206Stara Kamienica</v>
      </c>
      <c r="D39" s="2" t="s">
        <v>1992</v>
      </c>
    </row>
    <row r="40" spans="1:4">
      <c r="A40" s="2" t="s">
        <v>2072</v>
      </c>
      <c r="B40" s="79" t="s">
        <v>1885</v>
      </c>
      <c r="C40" s="79" t="str">
        <f t="shared" si="0"/>
        <v>0207Kamienna Góra</v>
      </c>
      <c r="D40" s="2" t="s">
        <v>1988</v>
      </c>
    </row>
    <row r="41" spans="1:4">
      <c r="A41" s="2" t="s">
        <v>2072</v>
      </c>
      <c r="B41" s="79" t="s">
        <v>2073</v>
      </c>
      <c r="C41" s="79" t="str">
        <f t="shared" si="0"/>
        <v>0207Kamienna Góra - gmina wiejska</v>
      </c>
      <c r="D41" s="2" t="s">
        <v>1969</v>
      </c>
    </row>
    <row r="42" spans="1:4">
      <c r="A42" s="2" t="s">
        <v>2072</v>
      </c>
      <c r="B42" s="79" t="s">
        <v>2074</v>
      </c>
      <c r="C42" s="79" t="str">
        <f t="shared" si="0"/>
        <v>0207Lubawka</v>
      </c>
      <c r="D42" s="2" t="s">
        <v>1989</v>
      </c>
    </row>
    <row r="43" spans="1:4">
      <c r="A43" s="2" t="s">
        <v>2072</v>
      </c>
      <c r="B43" s="79" t="s">
        <v>2075</v>
      </c>
      <c r="C43" s="79" t="str">
        <f t="shared" si="0"/>
        <v>0207Marciszów</v>
      </c>
      <c r="D43" s="2" t="s">
        <v>1970</v>
      </c>
    </row>
    <row r="44" spans="1:4">
      <c r="A44" s="2" t="s">
        <v>2076</v>
      </c>
      <c r="B44" s="79" t="s">
        <v>2077</v>
      </c>
      <c r="C44" s="79" t="str">
        <f t="shared" si="0"/>
        <v>0208Duszniki-Zdrój</v>
      </c>
      <c r="D44" s="2" t="s">
        <v>1988</v>
      </c>
    </row>
    <row r="45" spans="1:4">
      <c r="A45" s="2" t="s">
        <v>2076</v>
      </c>
      <c r="B45" s="79" t="s">
        <v>1921</v>
      </c>
      <c r="C45" s="79" t="str">
        <f t="shared" si="0"/>
        <v>0208Kłodzko</v>
      </c>
      <c r="D45" s="2" t="s">
        <v>1969</v>
      </c>
    </row>
    <row r="46" spans="1:4">
      <c r="A46" s="2" t="s">
        <v>2076</v>
      </c>
      <c r="B46" s="79" t="s">
        <v>2078</v>
      </c>
      <c r="C46" s="79" t="str">
        <f t="shared" si="0"/>
        <v>0208Kudowa-Zdrój</v>
      </c>
      <c r="D46" s="2" t="s">
        <v>1989</v>
      </c>
    </row>
    <row r="47" spans="1:4">
      <c r="A47" s="2" t="s">
        <v>2076</v>
      </c>
      <c r="B47" s="79" t="s">
        <v>1917</v>
      </c>
      <c r="C47" s="79" t="str">
        <f t="shared" si="0"/>
        <v>0208Nowa Ruda</v>
      </c>
      <c r="D47" s="2" t="s">
        <v>1970</v>
      </c>
    </row>
    <row r="48" spans="1:4">
      <c r="A48" s="2" t="s">
        <v>2076</v>
      </c>
      <c r="B48" s="79" t="s">
        <v>2079</v>
      </c>
      <c r="C48" s="79" t="str">
        <f t="shared" si="0"/>
        <v>0208Polanica-Zdrój</v>
      </c>
      <c r="D48" s="2" t="s">
        <v>1990</v>
      </c>
    </row>
    <row r="49" spans="1:4">
      <c r="A49" s="2" t="s">
        <v>2076</v>
      </c>
      <c r="B49" s="79" t="s">
        <v>1901</v>
      </c>
      <c r="C49" s="79" t="str">
        <f t="shared" si="0"/>
        <v>0208Bystrzyca Kłodzka</v>
      </c>
      <c r="D49" s="2" t="s">
        <v>1971</v>
      </c>
    </row>
    <row r="50" spans="1:4">
      <c r="A50" s="2" t="s">
        <v>2076</v>
      </c>
      <c r="B50" s="79" t="s">
        <v>1921</v>
      </c>
      <c r="C50" s="79" t="str">
        <f t="shared" si="0"/>
        <v>0208Kłodzko</v>
      </c>
      <c r="D50" s="2" t="s">
        <v>1991</v>
      </c>
    </row>
    <row r="51" spans="1:4">
      <c r="A51" s="2" t="s">
        <v>2076</v>
      </c>
      <c r="B51" s="79" t="s">
        <v>2080</v>
      </c>
      <c r="C51" s="79" t="str">
        <f t="shared" si="0"/>
        <v>0208Lądek-Zdrój</v>
      </c>
      <c r="D51" s="2" t="s">
        <v>1972</v>
      </c>
    </row>
    <row r="52" spans="1:4">
      <c r="A52" s="2" t="s">
        <v>2076</v>
      </c>
      <c r="B52" s="79" t="s">
        <v>2081</v>
      </c>
      <c r="C52" s="79" t="str">
        <f t="shared" si="0"/>
        <v>0208Lewin Kłodzki</v>
      </c>
      <c r="D52" s="2" t="s">
        <v>1992</v>
      </c>
    </row>
    <row r="53" spans="1:4">
      <c r="A53" s="2" t="s">
        <v>2076</v>
      </c>
      <c r="B53" s="79" t="s">
        <v>2082</v>
      </c>
      <c r="C53" s="79" t="str">
        <f t="shared" si="0"/>
        <v>0208Międzylesie</v>
      </c>
      <c r="D53" s="2" t="s">
        <v>1973</v>
      </c>
    </row>
    <row r="54" spans="1:4">
      <c r="A54" s="2" t="s">
        <v>2076</v>
      </c>
      <c r="B54" s="79" t="s">
        <v>1917</v>
      </c>
      <c r="C54" s="79" t="str">
        <f t="shared" si="0"/>
        <v>0208Nowa Ruda</v>
      </c>
      <c r="D54" s="2" t="s">
        <v>1993</v>
      </c>
    </row>
    <row r="55" spans="1:4">
      <c r="A55" s="2" t="s">
        <v>2076</v>
      </c>
      <c r="B55" s="79" t="s">
        <v>2083</v>
      </c>
      <c r="C55" s="79" t="str">
        <f t="shared" si="0"/>
        <v>0208Radków</v>
      </c>
      <c r="D55" s="2" t="s">
        <v>1974</v>
      </c>
    </row>
    <row r="56" spans="1:4">
      <c r="A56" s="2" t="s">
        <v>2076</v>
      </c>
      <c r="B56" s="79" t="s">
        <v>2084</v>
      </c>
      <c r="C56" s="79" t="str">
        <f t="shared" si="0"/>
        <v>0208Stronie Śląskie</v>
      </c>
      <c r="D56" s="2" t="s">
        <v>1994</v>
      </c>
    </row>
    <row r="57" spans="1:4">
      <c r="A57" s="2" t="s">
        <v>2076</v>
      </c>
      <c r="B57" s="79" t="s">
        <v>2085</v>
      </c>
      <c r="C57" s="79" t="str">
        <f t="shared" si="0"/>
        <v>0208Szczytna</v>
      </c>
      <c r="D57" s="2" t="s">
        <v>1975</v>
      </c>
    </row>
    <row r="58" spans="1:4">
      <c r="A58" s="2" t="s">
        <v>2086</v>
      </c>
      <c r="B58" s="79" t="s">
        <v>2087</v>
      </c>
      <c r="C58" s="79" t="str">
        <f t="shared" si="0"/>
        <v>0209Chojnów</v>
      </c>
      <c r="D58" s="2" t="s">
        <v>1988</v>
      </c>
    </row>
    <row r="59" spans="1:4">
      <c r="A59" s="2" t="s">
        <v>2086</v>
      </c>
      <c r="B59" s="79" t="s">
        <v>2088</v>
      </c>
      <c r="C59" s="79" t="str">
        <f t="shared" si="0"/>
        <v>0209Chojnów - gmina wiejska</v>
      </c>
      <c r="D59" s="2" t="s">
        <v>1969</v>
      </c>
    </row>
    <row r="60" spans="1:4">
      <c r="A60" s="2" t="s">
        <v>2086</v>
      </c>
      <c r="B60" s="79" t="s">
        <v>2089</v>
      </c>
      <c r="C60" s="79" t="str">
        <f t="shared" si="0"/>
        <v>0209Krotoszyce</v>
      </c>
      <c r="D60" s="2" t="s">
        <v>1989</v>
      </c>
    </row>
    <row r="61" spans="1:4">
      <c r="A61" s="2" t="s">
        <v>2086</v>
      </c>
      <c r="B61" s="79" t="s">
        <v>2090</v>
      </c>
      <c r="C61" s="79" t="str">
        <f t="shared" si="0"/>
        <v>0209Kunice</v>
      </c>
      <c r="D61" s="2" t="s">
        <v>1970</v>
      </c>
    </row>
    <row r="62" spans="1:4">
      <c r="A62" s="2" t="s">
        <v>2086</v>
      </c>
      <c r="B62" s="79" t="s">
        <v>2091</v>
      </c>
      <c r="C62" s="79" t="str">
        <f t="shared" si="0"/>
        <v>0209Legnickie Pole</v>
      </c>
      <c r="D62" s="2" t="s">
        <v>1990</v>
      </c>
    </row>
    <row r="63" spans="1:4">
      <c r="A63" s="2" t="s">
        <v>2086</v>
      </c>
      <c r="B63" s="79" t="s">
        <v>2092</v>
      </c>
      <c r="C63" s="79" t="str">
        <f t="shared" si="0"/>
        <v>0209Miłkowice</v>
      </c>
      <c r="D63" s="2" t="s">
        <v>1971</v>
      </c>
    </row>
    <row r="64" spans="1:4">
      <c r="A64" s="2" t="s">
        <v>2086</v>
      </c>
      <c r="B64" s="79" t="s">
        <v>2093</v>
      </c>
      <c r="C64" s="79" t="str">
        <f t="shared" si="0"/>
        <v>0209Prochowice</v>
      </c>
      <c r="D64" s="2" t="s">
        <v>1991</v>
      </c>
    </row>
    <row r="65" spans="1:4">
      <c r="A65" s="2" t="s">
        <v>2086</v>
      </c>
      <c r="B65" s="79" t="s">
        <v>2094</v>
      </c>
      <c r="C65" s="79" t="str">
        <f t="shared" si="0"/>
        <v>0209Ruja</v>
      </c>
      <c r="D65" s="2" t="s">
        <v>1972</v>
      </c>
    </row>
    <row r="66" spans="1:4">
      <c r="A66" s="2" t="s">
        <v>2095</v>
      </c>
      <c r="B66" s="79" t="s">
        <v>1877</v>
      </c>
      <c r="C66" s="79" t="str">
        <f t="shared" si="0"/>
        <v>0210Lubań</v>
      </c>
      <c r="D66" s="2" t="s">
        <v>1988</v>
      </c>
    </row>
    <row r="67" spans="1:4">
      <c r="A67" s="2" t="s">
        <v>2095</v>
      </c>
      <c r="B67" s="79" t="s">
        <v>2096</v>
      </c>
      <c r="C67" s="79" t="str">
        <f t="shared" ref="C67:C130" si="1">A67&amp;B67</f>
        <v>0210Świeradów-Zdrój</v>
      </c>
      <c r="D67" s="2" t="s">
        <v>1969</v>
      </c>
    </row>
    <row r="68" spans="1:4">
      <c r="A68" s="2" t="s">
        <v>2095</v>
      </c>
      <c r="B68" s="79" t="s">
        <v>2097</v>
      </c>
      <c r="C68" s="79" t="str">
        <f t="shared" si="1"/>
        <v>0210Leśna</v>
      </c>
      <c r="D68" s="2" t="s">
        <v>1989</v>
      </c>
    </row>
    <row r="69" spans="1:4">
      <c r="A69" s="2" t="s">
        <v>2095</v>
      </c>
      <c r="B69" s="79" t="s">
        <v>1877</v>
      </c>
      <c r="C69" s="79" t="str">
        <f t="shared" si="1"/>
        <v>0210Lubań</v>
      </c>
      <c r="D69" s="2" t="s">
        <v>1970</v>
      </c>
    </row>
    <row r="70" spans="1:4">
      <c r="A70" s="2" t="s">
        <v>2095</v>
      </c>
      <c r="B70" s="79" t="s">
        <v>2098</v>
      </c>
      <c r="C70" s="79" t="str">
        <f t="shared" si="1"/>
        <v>0210Olszyna</v>
      </c>
      <c r="D70" s="2" t="s">
        <v>1990</v>
      </c>
    </row>
    <row r="71" spans="1:4">
      <c r="A71" s="2" t="s">
        <v>2095</v>
      </c>
      <c r="B71" s="79" t="s">
        <v>2099</v>
      </c>
      <c r="C71" s="79" t="str">
        <f t="shared" si="1"/>
        <v>0210Platerówka</v>
      </c>
      <c r="D71" s="2" t="s">
        <v>1971</v>
      </c>
    </row>
    <row r="72" spans="1:4">
      <c r="A72" s="2" t="s">
        <v>2095</v>
      </c>
      <c r="B72" s="79" t="s">
        <v>2100</v>
      </c>
      <c r="C72" s="79" t="str">
        <f t="shared" si="1"/>
        <v>0210Siekierczyn</v>
      </c>
      <c r="D72" s="2" t="s">
        <v>1991</v>
      </c>
    </row>
    <row r="73" spans="1:4">
      <c r="A73" s="2" t="s">
        <v>2101</v>
      </c>
      <c r="B73" s="79" t="s">
        <v>1873</v>
      </c>
      <c r="C73" s="79" t="str">
        <f t="shared" si="1"/>
        <v>0211Lubin</v>
      </c>
      <c r="D73" s="2" t="s">
        <v>1988</v>
      </c>
    </row>
    <row r="74" spans="1:4">
      <c r="A74" s="2" t="s">
        <v>2101</v>
      </c>
      <c r="B74" s="79" t="s">
        <v>2102</v>
      </c>
      <c r="C74" s="79" t="str">
        <f t="shared" si="1"/>
        <v>0211Lubin - gmina wiejska</v>
      </c>
      <c r="D74" s="2" t="s">
        <v>1969</v>
      </c>
    </row>
    <row r="75" spans="1:4">
      <c r="A75" s="2" t="s">
        <v>2101</v>
      </c>
      <c r="B75" s="79" t="s">
        <v>2103</v>
      </c>
      <c r="C75" s="79" t="str">
        <f t="shared" si="1"/>
        <v>0211Rudna</v>
      </c>
      <c r="D75" s="2" t="s">
        <v>1989</v>
      </c>
    </row>
    <row r="76" spans="1:4">
      <c r="A76" s="2" t="s">
        <v>2101</v>
      </c>
      <c r="B76" s="79" t="s">
        <v>2104</v>
      </c>
      <c r="C76" s="79" t="str">
        <f t="shared" si="1"/>
        <v>0211Ścinawa</v>
      </c>
      <c r="D76" s="2" t="s">
        <v>1970</v>
      </c>
    </row>
    <row r="77" spans="1:4">
      <c r="A77" s="2" t="s">
        <v>2105</v>
      </c>
      <c r="B77" s="79" t="s">
        <v>2106</v>
      </c>
      <c r="C77" s="79" t="str">
        <f t="shared" si="1"/>
        <v>0212Gryfów Śląski</v>
      </c>
      <c r="D77" s="2" t="s">
        <v>1988</v>
      </c>
    </row>
    <row r="78" spans="1:4">
      <c r="A78" s="2" t="s">
        <v>2105</v>
      </c>
      <c r="B78" s="79" t="s">
        <v>2107</v>
      </c>
      <c r="C78" s="79" t="str">
        <f t="shared" si="1"/>
        <v>0212Lubomierz</v>
      </c>
      <c r="D78" s="2" t="s">
        <v>1969</v>
      </c>
    </row>
    <row r="79" spans="1:4">
      <c r="A79" s="2" t="s">
        <v>2105</v>
      </c>
      <c r="B79" s="79" t="s">
        <v>1869</v>
      </c>
      <c r="C79" s="79" t="str">
        <f t="shared" si="1"/>
        <v>0212Lwówek Śląski</v>
      </c>
      <c r="D79" s="2" t="s">
        <v>1989</v>
      </c>
    </row>
    <row r="80" spans="1:4">
      <c r="A80" s="2" t="s">
        <v>2105</v>
      </c>
      <c r="B80" s="79" t="s">
        <v>2108</v>
      </c>
      <c r="C80" s="79" t="str">
        <f t="shared" si="1"/>
        <v>0212Mirsk</v>
      </c>
      <c r="D80" s="2" t="s">
        <v>1970</v>
      </c>
    </row>
    <row r="81" spans="1:4">
      <c r="A81" s="2" t="s">
        <v>2105</v>
      </c>
      <c r="B81" s="79" t="s">
        <v>2109</v>
      </c>
      <c r="C81" s="79" t="str">
        <f t="shared" si="1"/>
        <v>0212Wleń</v>
      </c>
      <c r="D81" s="2" t="s">
        <v>1990</v>
      </c>
    </row>
    <row r="82" spans="1:4">
      <c r="A82" s="2" t="s">
        <v>2110</v>
      </c>
      <c r="B82" s="79" t="s">
        <v>2111</v>
      </c>
      <c r="C82" s="79" t="str">
        <f t="shared" si="1"/>
        <v>0213Cieszków</v>
      </c>
      <c r="D82" s="2" t="s">
        <v>1988</v>
      </c>
    </row>
    <row r="83" spans="1:4">
      <c r="A83" s="2" t="s">
        <v>2110</v>
      </c>
      <c r="B83" s="79" t="s">
        <v>2112</v>
      </c>
      <c r="C83" s="79" t="str">
        <f t="shared" si="1"/>
        <v>0213Krośnice</v>
      </c>
      <c r="D83" s="2" t="s">
        <v>1969</v>
      </c>
    </row>
    <row r="84" spans="1:4">
      <c r="A84" s="2" t="s">
        <v>2110</v>
      </c>
      <c r="B84" s="79" t="s">
        <v>1865</v>
      </c>
      <c r="C84" s="79" t="str">
        <f t="shared" si="1"/>
        <v>0213Milicz</v>
      </c>
      <c r="D84" s="2" t="s">
        <v>1989</v>
      </c>
    </row>
    <row r="85" spans="1:4">
      <c r="A85" s="2" t="s">
        <v>2113</v>
      </c>
      <c r="B85" s="79" t="s">
        <v>1862</v>
      </c>
      <c r="C85" s="79" t="str">
        <f t="shared" si="1"/>
        <v>0214Oleśnica</v>
      </c>
      <c r="D85" s="2" t="s">
        <v>1988</v>
      </c>
    </row>
    <row r="86" spans="1:4">
      <c r="A86" s="2" t="s">
        <v>2113</v>
      </c>
      <c r="B86" s="79" t="s">
        <v>2114</v>
      </c>
      <c r="C86" s="79" t="str">
        <f t="shared" si="1"/>
        <v>0214Bierutów</v>
      </c>
      <c r="D86" s="2" t="s">
        <v>1969</v>
      </c>
    </row>
    <row r="87" spans="1:4">
      <c r="A87" s="2" t="s">
        <v>2113</v>
      </c>
      <c r="B87" s="79" t="s">
        <v>2115</v>
      </c>
      <c r="C87" s="79" t="str">
        <f t="shared" si="1"/>
        <v>0214Dobroszyce</v>
      </c>
      <c r="D87" s="2" t="s">
        <v>1989</v>
      </c>
    </row>
    <row r="88" spans="1:4">
      <c r="A88" s="2" t="s">
        <v>2113</v>
      </c>
      <c r="B88" s="79" t="s">
        <v>2116</v>
      </c>
      <c r="C88" s="79" t="str">
        <f t="shared" si="1"/>
        <v>0214Dziadowa Kłoda</v>
      </c>
      <c r="D88" s="2" t="s">
        <v>1970</v>
      </c>
    </row>
    <row r="89" spans="1:4">
      <c r="A89" s="2" t="s">
        <v>2113</v>
      </c>
      <c r="B89" s="79" t="s">
        <v>2117</v>
      </c>
      <c r="C89" s="79" t="str">
        <f t="shared" si="1"/>
        <v>0214Międzybórz</v>
      </c>
      <c r="D89" s="2" t="s">
        <v>1990</v>
      </c>
    </row>
    <row r="90" spans="1:4">
      <c r="A90" s="2" t="s">
        <v>2113</v>
      </c>
      <c r="B90" s="79" t="s">
        <v>1862</v>
      </c>
      <c r="C90" s="79" t="str">
        <f t="shared" si="1"/>
        <v>0214Oleśnica</v>
      </c>
      <c r="D90" s="2" t="s">
        <v>1971</v>
      </c>
    </row>
    <row r="91" spans="1:4">
      <c r="A91" s="2" t="s">
        <v>2113</v>
      </c>
      <c r="B91" s="79" t="s">
        <v>2118</v>
      </c>
      <c r="C91" s="79" t="str">
        <f t="shared" si="1"/>
        <v>0214Syców</v>
      </c>
      <c r="D91" s="2" t="s">
        <v>1991</v>
      </c>
    </row>
    <row r="92" spans="1:4">
      <c r="A92" s="2" t="s">
        <v>2113</v>
      </c>
      <c r="B92" s="79" t="s">
        <v>2119</v>
      </c>
      <c r="C92" s="79" t="str">
        <f t="shared" si="1"/>
        <v>0214Twardogóra</v>
      </c>
      <c r="D92" s="2" t="s">
        <v>1972</v>
      </c>
    </row>
    <row r="93" spans="1:4">
      <c r="A93" s="2" t="s">
        <v>2120</v>
      </c>
      <c r="B93" s="79" t="s">
        <v>1858</v>
      </c>
      <c r="C93" s="79" t="str">
        <f t="shared" si="1"/>
        <v>0215Oława</v>
      </c>
      <c r="D93" s="2" t="s">
        <v>1988</v>
      </c>
    </row>
    <row r="94" spans="1:4">
      <c r="A94" s="2" t="s">
        <v>2120</v>
      </c>
      <c r="B94" s="79" t="s">
        <v>2121</v>
      </c>
      <c r="C94" s="79" t="str">
        <f t="shared" si="1"/>
        <v>0215Domaniów</v>
      </c>
      <c r="D94" s="2" t="s">
        <v>1969</v>
      </c>
    </row>
    <row r="95" spans="1:4">
      <c r="A95" s="2" t="s">
        <v>2120</v>
      </c>
      <c r="B95" s="79" t="s">
        <v>2122</v>
      </c>
      <c r="C95" s="79" t="str">
        <f t="shared" si="1"/>
        <v>0215Jelcz-Laskowice</v>
      </c>
      <c r="D95" s="2" t="s">
        <v>1989</v>
      </c>
    </row>
    <row r="96" spans="1:4">
      <c r="A96" s="2" t="s">
        <v>2120</v>
      </c>
      <c r="B96" s="79" t="s">
        <v>1858</v>
      </c>
      <c r="C96" s="79" t="str">
        <f t="shared" si="1"/>
        <v>0215Oława</v>
      </c>
      <c r="D96" s="2" t="s">
        <v>1970</v>
      </c>
    </row>
    <row r="97" spans="1:4">
      <c r="A97" s="2" t="s">
        <v>2123</v>
      </c>
      <c r="B97" s="79" t="s">
        <v>2124</v>
      </c>
      <c r="C97" s="79" t="str">
        <f t="shared" si="1"/>
        <v>0216Chocianów</v>
      </c>
      <c r="D97" s="2" t="s">
        <v>1988</v>
      </c>
    </row>
    <row r="98" spans="1:4">
      <c r="A98" s="2" t="s">
        <v>2123</v>
      </c>
      <c r="B98" s="79" t="s">
        <v>2125</v>
      </c>
      <c r="C98" s="79" t="str">
        <f t="shared" si="1"/>
        <v>0216Gaworzyce</v>
      </c>
      <c r="D98" s="2" t="s">
        <v>1969</v>
      </c>
    </row>
    <row r="99" spans="1:4">
      <c r="A99" s="2" t="s">
        <v>2123</v>
      </c>
      <c r="B99" s="79" t="s">
        <v>2126</v>
      </c>
      <c r="C99" s="79" t="str">
        <f t="shared" si="1"/>
        <v>0216Grębocice</v>
      </c>
      <c r="D99" s="2" t="s">
        <v>1989</v>
      </c>
    </row>
    <row r="100" spans="1:4">
      <c r="A100" s="2" t="s">
        <v>2123</v>
      </c>
      <c r="B100" s="79" t="s">
        <v>1854</v>
      </c>
      <c r="C100" s="79" t="str">
        <f t="shared" si="1"/>
        <v>0216Polkowice</v>
      </c>
      <c r="D100" s="2" t="s">
        <v>1970</v>
      </c>
    </row>
    <row r="101" spans="1:4">
      <c r="A101" s="2" t="s">
        <v>2123</v>
      </c>
      <c r="B101" s="79" t="s">
        <v>2127</v>
      </c>
      <c r="C101" s="79" t="str">
        <f t="shared" si="1"/>
        <v>0216Przemków</v>
      </c>
      <c r="D101" s="2" t="s">
        <v>1990</v>
      </c>
    </row>
    <row r="102" spans="1:4">
      <c r="A102" s="2" t="s">
        <v>2123</v>
      </c>
      <c r="B102" s="79" t="s">
        <v>2128</v>
      </c>
      <c r="C102" s="79" t="str">
        <f t="shared" si="1"/>
        <v>0216Radwanice</v>
      </c>
      <c r="D102" s="2" t="s">
        <v>1971</v>
      </c>
    </row>
    <row r="103" spans="1:4">
      <c r="A103" s="2" t="s">
        <v>2129</v>
      </c>
      <c r="B103" s="79" t="s">
        <v>2130</v>
      </c>
      <c r="C103" s="79" t="str">
        <f t="shared" si="1"/>
        <v>0217Borów</v>
      </c>
      <c r="D103" s="2" t="s">
        <v>1988</v>
      </c>
    </row>
    <row r="104" spans="1:4">
      <c r="A104" s="2" t="s">
        <v>2129</v>
      </c>
      <c r="B104" s="79" t="s">
        <v>2131</v>
      </c>
      <c r="C104" s="79" t="str">
        <f t="shared" si="1"/>
        <v>0217Kondratowice</v>
      </c>
      <c r="D104" s="2" t="s">
        <v>1969</v>
      </c>
    </row>
    <row r="105" spans="1:4">
      <c r="A105" s="2" t="s">
        <v>2129</v>
      </c>
      <c r="B105" s="79" t="s">
        <v>2132</v>
      </c>
      <c r="C105" s="79" t="str">
        <f t="shared" si="1"/>
        <v>0217Przeworno</v>
      </c>
      <c r="D105" s="2" t="s">
        <v>1989</v>
      </c>
    </row>
    <row r="106" spans="1:4">
      <c r="A106" s="2" t="s">
        <v>2129</v>
      </c>
      <c r="B106" s="79" t="s">
        <v>1850</v>
      </c>
      <c r="C106" s="79" t="str">
        <f t="shared" si="1"/>
        <v>0217Strzelin</v>
      </c>
      <c r="D106" s="2" t="s">
        <v>1970</v>
      </c>
    </row>
    <row r="107" spans="1:4">
      <c r="A107" s="2" t="s">
        <v>2129</v>
      </c>
      <c r="B107" s="79" t="s">
        <v>2133</v>
      </c>
      <c r="C107" s="79" t="str">
        <f t="shared" si="1"/>
        <v>0217Wiązów</v>
      </c>
      <c r="D107" s="2" t="s">
        <v>1990</v>
      </c>
    </row>
    <row r="108" spans="1:4">
      <c r="A108" s="2" t="s">
        <v>2134</v>
      </c>
      <c r="B108" s="79" t="s">
        <v>2135</v>
      </c>
      <c r="C108" s="79" t="str">
        <f t="shared" si="1"/>
        <v>0218Kostomłoty</v>
      </c>
      <c r="D108" s="2" t="s">
        <v>1988</v>
      </c>
    </row>
    <row r="109" spans="1:4">
      <c r="A109" s="2" t="s">
        <v>2134</v>
      </c>
      <c r="B109" s="79" t="s">
        <v>2136</v>
      </c>
      <c r="C109" s="79" t="str">
        <f t="shared" si="1"/>
        <v>0218Malczyce</v>
      </c>
      <c r="D109" s="2" t="s">
        <v>1969</v>
      </c>
    </row>
    <row r="110" spans="1:4">
      <c r="A110" s="2" t="s">
        <v>2134</v>
      </c>
      <c r="B110" s="79" t="s">
        <v>2137</v>
      </c>
      <c r="C110" s="79" t="str">
        <f t="shared" si="1"/>
        <v>0218Miękinia</v>
      </c>
      <c r="D110" s="2" t="s">
        <v>1989</v>
      </c>
    </row>
    <row r="111" spans="1:4">
      <c r="A111" s="2" t="s">
        <v>2134</v>
      </c>
      <c r="B111" s="79" t="s">
        <v>1846</v>
      </c>
      <c r="C111" s="79" t="str">
        <f t="shared" si="1"/>
        <v>0218Środa Śląska</v>
      </c>
      <c r="D111" s="2" t="s">
        <v>1970</v>
      </c>
    </row>
    <row r="112" spans="1:4">
      <c r="A112" s="2" t="s">
        <v>2134</v>
      </c>
      <c r="B112" s="79" t="s">
        <v>2138</v>
      </c>
      <c r="C112" s="79" t="str">
        <f t="shared" si="1"/>
        <v>0218Udanin</v>
      </c>
      <c r="D112" s="2" t="s">
        <v>1990</v>
      </c>
    </row>
    <row r="113" spans="1:4">
      <c r="A113" s="2" t="s">
        <v>2139</v>
      </c>
      <c r="B113" s="79" t="s">
        <v>1842</v>
      </c>
      <c r="C113" s="79" t="str">
        <f t="shared" si="1"/>
        <v>0219Świdnica</v>
      </c>
      <c r="D113" s="2" t="s">
        <v>1988</v>
      </c>
    </row>
    <row r="114" spans="1:4">
      <c r="A114" s="2" t="s">
        <v>2139</v>
      </c>
      <c r="B114" s="79" t="s">
        <v>2140</v>
      </c>
      <c r="C114" s="79" t="str">
        <f t="shared" si="1"/>
        <v>0219Świebodzice</v>
      </c>
      <c r="D114" s="2" t="s">
        <v>1969</v>
      </c>
    </row>
    <row r="115" spans="1:4">
      <c r="A115" s="2" t="s">
        <v>2139</v>
      </c>
      <c r="B115" s="79" t="s">
        <v>2141</v>
      </c>
      <c r="C115" s="79" t="str">
        <f t="shared" si="1"/>
        <v>0219Dobromierz</v>
      </c>
      <c r="D115" s="2" t="s">
        <v>1989</v>
      </c>
    </row>
    <row r="116" spans="1:4">
      <c r="A116" s="2" t="s">
        <v>2139</v>
      </c>
      <c r="B116" s="79" t="s">
        <v>2142</v>
      </c>
      <c r="C116" s="79" t="str">
        <f t="shared" si="1"/>
        <v>0219Jaworzyna Śląska</v>
      </c>
      <c r="D116" s="2" t="s">
        <v>1970</v>
      </c>
    </row>
    <row r="117" spans="1:4">
      <c r="A117" s="2" t="s">
        <v>2139</v>
      </c>
      <c r="B117" s="79" t="s">
        <v>2143</v>
      </c>
      <c r="C117" s="79" t="str">
        <f t="shared" si="1"/>
        <v>0219Marcinowice</v>
      </c>
      <c r="D117" s="2" t="s">
        <v>1990</v>
      </c>
    </row>
    <row r="118" spans="1:4">
      <c r="A118" s="2" t="s">
        <v>2139</v>
      </c>
      <c r="B118" s="79" t="s">
        <v>2144</v>
      </c>
      <c r="C118" s="79" t="str">
        <f t="shared" si="1"/>
        <v>0219Strzegom</v>
      </c>
      <c r="D118" s="2" t="s">
        <v>1971</v>
      </c>
    </row>
    <row r="119" spans="1:4">
      <c r="A119" s="2" t="s">
        <v>2139</v>
      </c>
      <c r="B119" s="79" t="s">
        <v>1842</v>
      </c>
      <c r="C119" s="79" t="str">
        <f t="shared" si="1"/>
        <v>0219Świdnica</v>
      </c>
      <c r="D119" s="2" t="s">
        <v>1991</v>
      </c>
    </row>
    <row r="120" spans="1:4">
      <c r="A120" s="2" t="s">
        <v>2139</v>
      </c>
      <c r="B120" s="79" t="s">
        <v>2145</v>
      </c>
      <c r="C120" s="79" t="str">
        <f t="shared" si="1"/>
        <v>0219Żarów</v>
      </c>
      <c r="D120" s="2" t="s">
        <v>1972</v>
      </c>
    </row>
    <row r="121" spans="1:4">
      <c r="A121" s="2" t="s">
        <v>2146</v>
      </c>
      <c r="B121" s="79" t="s">
        <v>2147</v>
      </c>
      <c r="C121" s="79" t="str">
        <f t="shared" si="1"/>
        <v>0220Oborniki Śląskie</v>
      </c>
      <c r="D121" s="2" t="s">
        <v>1988</v>
      </c>
    </row>
    <row r="122" spans="1:4">
      <c r="A122" s="2" t="s">
        <v>2146</v>
      </c>
      <c r="B122" s="79" t="s">
        <v>2148</v>
      </c>
      <c r="C122" s="79" t="str">
        <f t="shared" si="1"/>
        <v>0220Prusice</v>
      </c>
      <c r="D122" s="2" t="s">
        <v>1969</v>
      </c>
    </row>
    <row r="123" spans="1:4">
      <c r="A123" s="2" t="s">
        <v>2146</v>
      </c>
      <c r="B123" s="79" t="s">
        <v>1838</v>
      </c>
      <c r="C123" s="79" t="str">
        <f t="shared" si="1"/>
        <v>0220Trzebnica</v>
      </c>
      <c r="D123" s="2" t="s">
        <v>1989</v>
      </c>
    </row>
    <row r="124" spans="1:4">
      <c r="A124" s="2" t="s">
        <v>2146</v>
      </c>
      <c r="B124" s="79" t="s">
        <v>2149</v>
      </c>
      <c r="C124" s="79" t="str">
        <f t="shared" si="1"/>
        <v>0220Wisznia Mała</v>
      </c>
      <c r="D124" s="2" t="s">
        <v>1970</v>
      </c>
    </row>
    <row r="125" spans="1:4">
      <c r="A125" s="2" t="s">
        <v>2146</v>
      </c>
      <c r="B125" s="79" t="s">
        <v>2150</v>
      </c>
      <c r="C125" s="79" t="str">
        <f t="shared" si="1"/>
        <v>0220Zawonia</v>
      </c>
      <c r="D125" s="2" t="s">
        <v>1990</v>
      </c>
    </row>
    <row r="126" spans="1:4">
      <c r="A126" s="2" t="s">
        <v>2146</v>
      </c>
      <c r="B126" s="79" t="s">
        <v>2151</v>
      </c>
      <c r="C126" s="79" t="str">
        <f t="shared" si="1"/>
        <v>0220Żmigród</v>
      </c>
      <c r="D126" s="2" t="s">
        <v>1971</v>
      </c>
    </row>
    <row r="127" spans="1:4">
      <c r="A127" s="2" t="s">
        <v>2152</v>
      </c>
      <c r="B127" s="79" t="s">
        <v>2153</v>
      </c>
      <c r="C127" s="79" t="str">
        <f t="shared" si="1"/>
        <v>0221Boguszów-Gorce</v>
      </c>
      <c r="D127" s="2" t="s">
        <v>1988</v>
      </c>
    </row>
    <row r="128" spans="1:4">
      <c r="A128" s="2" t="s">
        <v>2152</v>
      </c>
      <c r="B128" s="79" t="s">
        <v>2154</v>
      </c>
      <c r="C128" s="79" t="str">
        <f t="shared" si="1"/>
        <v>0221Jedlina-Zdrój</v>
      </c>
      <c r="D128" s="2" t="s">
        <v>1969</v>
      </c>
    </row>
    <row r="129" spans="1:4">
      <c r="A129" s="2" t="s">
        <v>2152</v>
      </c>
      <c r="B129" s="79" t="s">
        <v>2155</v>
      </c>
      <c r="C129" s="79" t="str">
        <f t="shared" si="1"/>
        <v>0221Szczawno-Zdrój</v>
      </c>
      <c r="D129" s="2" t="s">
        <v>1989</v>
      </c>
    </row>
    <row r="130" spans="1:4">
      <c r="A130" s="2" t="s">
        <v>2152</v>
      </c>
      <c r="B130" s="79" t="s">
        <v>2156</v>
      </c>
      <c r="C130" s="79" t="str">
        <f t="shared" si="1"/>
        <v>0221Czarny Bór</v>
      </c>
      <c r="D130" s="2" t="s">
        <v>1970</v>
      </c>
    </row>
    <row r="131" spans="1:4">
      <c r="A131" s="2" t="s">
        <v>2152</v>
      </c>
      <c r="B131" s="79" t="s">
        <v>2157</v>
      </c>
      <c r="C131" s="79" t="str">
        <f t="shared" ref="C131:C194" si="2">A131&amp;B131</f>
        <v>0221Głuszyca</v>
      </c>
      <c r="D131" s="2" t="s">
        <v>1990</v>
      </c>
    </row>
    <row r="132" spans="1:4">
      <c r="A132" s="2" t="s">
        <v>2152</v>
      </c>
      <c r="B132" s="79" t="s">
        <v>2158</v>
      </c>
      <c r="C132" s="79" t="str">
        <f t="shared" si="2"/>
        <v>0221Mieroszów</v>
      </c>
      <c r="D132" s="2" t="s">
        <v>1971</v>
      </c>
    </row>
    <row r="133" spans="1:4">
      <c r="A133" s="2" t="s">
        <v>2152</v>
      </c>
      <c r="B133" s="79" t="s">
        <v>2159</v>
      </c>
      <c r="C133" s="79" t="str">
        <f t="shared" si="2"/>
        <v>0221Stare Bogaczowice</v>
      </c>
      <c r="D133" s="2" t="s">
        <v>1991</v>
      </c>
    </row>
    <row r="134" spans="1:4">
      <c r="A134" s="2" t="s">
        <v>2152</v>
      </c>
      <c r="B134" s="79" t="s">
        <v>2160</v>
      </c>
      <c r="C134" s="79" t="str">
        <f t="shared" si="2"/>
        <v>0221Walim</v>
      </c>
      <c r="D134" s="2" t="s">
        <v>1972</v>
      </c>
    </row>
    <row r="135" spans="1:4">
      <c r="A135" s="2" t="s">
        <v>2161</v>
      </c>
      <c r="B135" s="79" t="s">
        <v>2162</v>
      </c>
      <c r="C135" s="79" t="str">
        <f t="shared" si="2"/>
        <v>0222Brzeg Dolny</v>
      </c>
      <c r="D135" s="2" t="s">
        <v>1988</v>
      </c>
    </row>
    <row r="136" spans="1:4">
      <c r="A136" s="2" t="s">
        <v>2161</v>
      </c>
      <c r="B136" s="79" t="s">
        <v>2163</v>
      </c>
      <c r="C136" s="79" t="str">
        <f t="shared" si="2"/>
        <v>0222Wińsko</v>
      </c>
      <c r="D136" s="2" t="s">
        <v>1969</v>
      </c>
    </row>
    <row r="137" spans="1:4">
      <c r="A137" s="2" t="s">
        <v>2161</v>
      </c>
      <c r="B137" s="79" t="s">
        <v>1834</v>
      </c>
      <c r="C137" s="79" t="str">
        <f t="shared" si="2"/>
        <v>0222Wołów</v>
      </c>
      <c r="D137" s="2" t="s">
        <v>1989</v>
      </c>
    </row>
    <row r="138" spans="1:4">
      <c r="A138" s="2" t="s">
        <v>2164</v>
      </c>
      <c r="B138" s="79" t="s">
        <v>2165</v>
      </c>
      <c r="C138" s="79" t="str">
        <f t="shared" si="2"/>
        <v>0223Czernica</v>
      </c>
      <c r="D138" s="2" t="s">
        <v>1988</v>
      </c>
    </row>
    <row r="139" spans="1:4">
      <c r="A139" s="2" t="s">
        <v>2164</v>
      </c>
      <c r="B139" s="79" t="s">
        <v>2166</v>
      </c>
      <c r="C139" s="79" t="str">
        <f t="shared" si="2"/>
        <v>0223Długołęka</v>
      </c>
      <c r="D139" s="2" t="s">
        <v>1969</v>
      </c>
    </row>
    <row r="140" spans="1:4">
      <c r="A140" s="2" t="s">
        <v>2164</v>
      </c>
      <c r="B140" s="79" t="s">
        <v>2167</v>
      </c>
      <c r="C140" s="79" t="str">
        <f t="shared" si="2"/>
        <v>0223Jordanów Śląski</v>
      </c>
      <c r="D140" s="2" t="s">
        <v>1989</v>
      </c>
    </row>
    <row r="141" spans="1:4">
      <c r="A141" s="2" t="s">
        <v>2164</v>
      </c>
      <c r="B141" s="79" t="s">
        <v>2168</v>
      </c>
      <c r="C141" s="79" t="str">
        <f t="shared" si="2"/>
        <v>0223Kąty Wrocławskie</v>
      </c>
      <c r="D141" s="2" t="s">
        <v>1970</v>
      </c>
    </row>
    <row r="142" spans="1:4">
      <c r="A142" s="2" t="s">
        <v>2164</v>
      </c>
      <c r="B142" s="79" t="s">
        <v>2169</v>
      </c>
      <c r="C142" s="79" t="str">
        <f t="shared" si="2"/>
        <v>0223Kobierzyce</v>
      </c>
      <c r="D142" s="2" t="s">
        <v>1990</v>
      </c>
    </row>
    <row r="143" spans="1:4">
      <c r="A143" s="2" t="s">
        <v>2164</v>
      </c>
      <c r="B143" s="79" t="s">
        <v>2170</v>
      </c>
      <c r="C143" s="79" t="str">
        <f t="shared" si="2"/>
        <v>0223Mietków</v>
      </c>
      <c r="D143" s="2" t="s">
        <v>1971</v>
      </c>
    </row>
    <row r="144" spans="1:4">
      <c r="A144" s="2" t="s">
        <v>2164</v>
      </c>
      <c r="B144" s="79" t="s">
        <v>2171</v>
      </c>
      <c r="C144" s="79" t="str">
        <f t="shared" si="2"/>
        <v>0223Sobótka</v>
      </c>
      <c r="D144" s="2" t="s">
        <v>1991</v>
      </c>
    </row>
    <row r="145" spans="1:4">
      <c r="A145" s="2" t="s">
        <v>2164</v>
      </c>
      <c r="B145" s="79" t="s">
        <v>2172</v>
      </c>
      <c r="C145" s="79" t="str">
        <f t="shared" si="2"/>
        <v>0223Siechnice</v>
      </c>
      <c r="D145" s="2" t="s">
        <v>1972</v>
      </c>
    </row>
    <row r="146" spans="1:4">
      <c r="A146" s="2" t="s">
        <v>2164</v>
      </c>
      <c r="B146" s="79" t="s">
        <v>2173</v>
      </c>
      <c r="C146" s="79" t="str">
        <f t="shared" si="2"/>
        <v>0223Żórawina</v>
      </c>
      <c r="D146" s="2" t="s">
        <v>1992</v>
      </c>
    </row>
    <row r="147" spans="1:4">
      <c r="A147" s="2" t="s">
        <v>2174</v>
      </c>
      <c r="B147" s="79" t="s">
        <v>2175</v>
      </c>
      <c r="C147" s="79" t="str">
        <f t="shared" si="2"/>
        <v>0224Bardo</v>
      </c>
      <c r="D147" s="2" t="s">
        <v>1988</v>
      </c>
    </row>
    <row r="148" spans="1:4">
      <c r="A148" s="2" t="s">
        <v>2174</v>
      </c>
      <c r="B148" s="79" t="s">
        <v>2176</v>
      </c>
      <c r="C148" s="79" t="str">
        <f t="shared" si="2"/>
        <v>0224Ciepłowody</v>
      </c>
      <c r="D148" s="2" t="s">
        <v>1969</v>
      </c>
    </row>
    <row r="149" spans="1:4">
      <c r="A149" s="2" t="s">
        <v>2174</v>
      </c>
      <c r="B149" s="79" t="s">
        <v>2177</v>
      </c>
      <c r="C149" s="79" t="str">
        <f t="shared" si="2"/>
        <v>0224Kamieniec Ząbkowicki</v>
      </c>
      <c r="D149" s="2" t="s">
        <v>1989</v>
      </c>
    </row>
    <row r="150" spans="1:4">
      <c r="A150" s="2" t="s">
        <v>2174</v>
      </c>
      <c r="B150" s="79" t="s">
        <v>2178</v>
      </c>
      <c r="C150" s="79" t="str">
        <f t="shared" si="2"/>
        <v>0224Stoszowice</v>
      </c>
      <c r="D150" s="2" t="s">
        <v>1970</v>
      </c>
    </row>
    <row r="151" spans="1:4">
      <c r="A151" s="2" t="s">
        <v>2174</v>
      </c>
      <c r="B151" s="79" t="s">
        <v>1909</v>
      </c>
      <c r="C151" s="79" t="str">
        <f t="shared" si="2"/>
        <v>0224Ząbkowice Śląskie</v>
      </c>
      <c r="D151" s="2" t="s">
        <v>1990</v>
      </c>
    </row>
    <row r="152" spans="1:4">
      <c r="A152" s="2" t="s">
        <v>2174</v>
      </c>
      <c r="B152" s="79" t="s">
        <v>2179</v>
      </c>
      <c r="C152" s="79" t="str">
        <f t="shared" si="2"/>
        <v>0224Ziębice</v>
      </c>
      <c r="D152" s="2" t="s">
        <v>1971</v>
      </c>
    </row>
    <row r="153" spans="1:4">
      <c r="A153" s="2" t="s">
        <v>2174</v>
      </c>
      <c r="B153" s="79" t="s">
        <v>2180</v>
      </c>
      <c r="C153" s="79" t="str">
        <f t="shared" si="2"/>
        <v>0224Złoty Stok</v>
      </c>
      <c r="D153" s="2" t="s">
        <v>1991</v>
      </c>
    </row>
    <row r="154" spans="1:4">
      <c r="A154" s="2" t="s">
        <v>2181</v>
      </c>
      <c r="B154" s="79" t="s">
        <v>2182</v>
      </c>
      <c r="C154" s="79" t="str">
        <f t="shared" si="2"/>
        <v>0225Zawidów</v>
      </c>
      <c r="D154" s="2" t="s">
        <v>1988</v>
      </c>
    </row>
    <row r="155" spans="1:4">
      <c r="A155" s="2" t="s">
        <v>2181</v>
      </c>
      <c r="B155" s="79" t="s">
        <v>1830</v>
      </c>
      <c r="C155" s="79" t="str">
        <f t="shared" si="2"/>
        <v>0225Zgorzelec</v>
      </c>
      <c r="D155" s="2" t="s">
        <v>1969</v>
      </c>
    </row>
    <row r="156" spans="1:4">
      <c r="A156" s="2" t="s">
        <v>2181</v>
      </c>
      <c r="B156" s="79" t="s">
        <v>2183</v>
      </c>
      <c r="C156" s="79" t="str">
        <f t="shared" si="2"/>
        <v>0225Bogatynia</v>
      </c>
      <c r="D156" s="2" t="s">
        <v>1989</v>
      </c>
    </row>
    <row r="157" spans="1:4">
      <c r="A157" s="2" t="s">
        <v>2181</v>
      </c>
      <c r="B157" s="79" t="s">
        <v>2184</v>
      </c>
      <c r="C157" s="79" t="str">
        <f t="shared" si="2"/>
        <v>0225Pieńsk</v>
      </c>
      <c r="D157" s="2" t="s">
        <v>1970</v>
      </c>
    </row>
    <row r="158" spans="1:4">
      <c r="A158" s="2" t="s">
        <v>2181</v>
      </c>
      <c r="B158" s="79" t="s">
        <v>2185</v>
      </c>
      <c r="C158" s="79" t="str">
        <f t="shared" si="2"/>
        <v>0225Sulików</v>
      </c>
      <c r="D158" s="2" t="s">
        <v>1990</v>
      </c>
    </row>
    <row r="159" spans="1:4">
      <c r="A159" s="2" t="s">
        <v>2181</v>
      </c>
      <c r="B159" s="79" t="s">
        <v>2186</v>
      </c>
      <c r="C159" s="79" t="str">
        <f t="shared" si="2"/>
        <v>0225Węgliniec</v>
      </c>
      <c r="D159" s="2" t="s">
        <v>1971</v>
      </c>
    </row>
    <row r="160" spans="1:4">
      <c r="A160" s="2" t="s">
        <v>2181</v>
      </c>
      <c r="B160" s="79" t="s">
        <v>1830</v>
      </c>
      <c r="C160" s="79" t="str">
        <f t="shared" si="2"/>
        <v>0225Zgorzelec</v>
      </c>
      <c r="D160" s="2" t="s">
        <v>1991</v>
      </c>
    </row>
    <row r="161" spans="1:4">
      <c r="A161" s="2" t="s">
        <v>2187</v>
      </c>
      <c r="B161" s="79" t="s">
        <v>2188</v>
      </c>
      <c r="C161" s="79" t="str">
        <f t="shared" si="2"/>
        <v>0226Wojcieszów</v>
      </c>
      <c r="D161" s="2" t="s">
        <v>1988</v>
      </c>
    </row>
    <row r="162" spans="1:4">
      <c r="A162" s="2" t="s">
        <v>2187</v>
      </c>
      <c r="B162" s="79" t="s">
        <v>1826</v>
      </c>
      <c r="C162" s="79" t="str">
        <f t="shared" si="2"/>
        <v>0226Złotoryja</v>
      </c>
      <c r="D162" s="2" t="s">
        <v>1969</v>
      </c>
    </row>
    <row r="163" spans="1:4">
      <c r="A163" s="2" t="s">
        <v>2187</v>
      </c>
      <c r="B163" s="79" t="s">
        <v>2189</v>
      </c>
      <c r="C163" s="79" t="str">
        <f t="shared" si="2"/>
        <v>0226Pielgrzymka</v>
      </c>
      <c r="D163" s="2" t="s">
        <v>1989</v>
      </c>
    </row>
    <row r="164" spans="1:4">
      <c r="A164" s="2" t="s">
        <v>2187</v>
      </c>
      <c r="B164" s="79" t="s">
        <v>2190</v>
      </c>
      <c r="C164" s="79" t="str">
        <f t="shared" si="2"/>
        <v>0226Świerzawa</v>
      </c>
      <c r="D164" s="2" t="s">
        <v>1970</v>
      </c>
    </row>
    <row r="165" spans="1:4">
      <c r="A165" s="2" t="s">
        <v>2187</v>
      </c>
      <c r="B165" s="79" t="s">
        <v>2191</v>
      </c>
      <c r="C165" s="79" t="str">
        <f t="shared" si="2"/>
        <v>0226Zagrodno</v>
      </c>
      <c r="D165" s="2" t="s">
        <v>1990</v>
      </c>
    </row>
    <row r="166" spans="1:4">
      <c r="A166" s="2" t="s">
        <v>2187</v>
      </c>
      <c r="B166" s="79" t="s">
        <v>1826</v>
      </c>
      <c r="C166" s="79" t="str">
        <f t="shared" si="2"/>
        <v>0226Złotoryja</v>
      </c>
      <c r="D166" s="2" t="s">
        <v>1971</v>
      </c>
    </row>
    <row r="167" spans="1:4">
      <c r="A167" s="2" t="s">
        <v>2192</v>
      </c>
      <c r="B167" s="79" t="s">
        <v>1925</v>
      </c>
      <c r="C167" s="79" t="str">
        <f t="shared" si="2"/>
        <v>0261Jelenia Góra</v>
      </c>
      <c r="D167" s="2" t="s">
        <v>1988</v>
      </c>
    </row>
    <row r="168" spans="1:4">
      <c r="A168" s="2" t="s">
        <v>2193</v>
      </c>
      <c r="B168" s="79" t="s">
        <v>1881</v>
      </c>
      <c r="C168" s="79" t="str">
        <f t="shared" si="2"/>
        <v>0262Legnica</v>
      </c>
      <c r="D168" s="2" t="s">
        <v>1988</v>
      </c>
    </row>
    <row r="169" spans="1:4">
      <c r="A169" s="2" t="s">
        <v>2194</v>
      </c>
      <c r="B169" s="79" t="s">
        <v>1808</v>
      </c>
      <c r="C169" s="79" t="str">
        <f t="shared" si="2"/>
        <v>0264Wrocław</v>
      </c>
      <c r="D169" s="2" t="s">
        <v>1988</v>
      </c>
    </row>
    <row r="170" spans="1:4">
      <c r="A170" s="2" t="s">
        <v>2195</v>
      </c>
      <c r="B170" s="79" t="s">
        <v>1913</v>
      </c>
      <c r="C170" s="79" t="str">
        <f t="shared" si="2"/>
        <v>0265Wałbrzych</v>
      </c>
      <c r="D170" s="2" t="s">
        <v>1988</v>
      </c>
    </row>
    <row r="171" spans="1:4">
      <c r="A171" s="2" t="s">
        <v>2196</v>
      </c>
      <c r="B171" s="79" t="s">
        <v>2197</v>
      </c>
      <c r="C171" s="79" t="str">
        <f t="shared" si="2"/>
        <v>0401Aleksandrów Kujawski</v>
      </c>
      <c r="D171" s="2" t="s">
        <v>1988</v>
      </c>
    </row>
    <row r="172" spans="1:4">
      <c r="A172" s="2" t="s">
        <v>2196</v>
      </c>
      <c r="B172" s="79" t="s">
        <v>2198</v>
      </c>
      <c r="C172" s="79" t="str">
        <f t="shared" si="2"/>
        <v>0401Ciechocinek</v>
      </c>
      <c r="D172" s="2" t="s">
        <v>1969</v>
      </c>
    </row>
    <row r="173" spans="1:4">
      <c r="A173" s="2" t="s">
        <v>2196</v>
      </c>
      <c r="B173" s="79" t="s">
        <v>2199</v>
      </c>
      <c r="C173" s="79" t="str">
        <f t="shared" si="2"/>
        <v>0401Nieszawa</v>
      </c>
      <c r="D173" s="2" t="s">
        <v>1989</v>
      </c>
    </row>
    <row r="174" spans="1:4">
      <c r="A174" s="2" t="s">
        <v>2196</v>
      </c>
      <c r="B174" s="79" t="s">
        <v>2197</v>
      </c>
      <c r="C174" s="79" t="str">
        <f t="shared" si="2"/>
        <v>0401Aleksandrów Kujawski</v>
      </c>
      <c r="D174" s="2" t="s">
        <v>1970</v>
      </c>
    </row>
    <row r="175" spans="1:4">
      <c r="A175" s="2" t="s">
        <v>2196</v>
      </c>
      <c r="B175" s="79" t="s">
        <v>2200</v>
      </c>
      <c r="C175" s="79" t="str">
        <f t="shared" si="2"/>
        <v>0401Bądkowo</v>
      </c>
      <c r="D175" s="2" t="s">
        <v>1990</v>
      </c>
    </row>
    <row r="176" spans="1:4">
      <c r="A176" s="2" t="s">
        <v>2196</v>
      </c>
      <c r="B176" s="79" t="s">
        <v>2201</v>
      </c>
      <c r="C176" s="79" t="str">
        <f t="shared" si="2"/>
        <v>0401Koneck</v>
      </c>
      <c r="D176" s="2" t="s">
        <v>1971</v>
      </c>
    </row>
    <row r="177" spans="1:4">
      <c r="A177" s="2" t="s">
        <v>2196</v>
      </c>
      <c r="B177" s="79" t="s">
        <v>2202</v>
      </c>
      <c r="C177" s="79" t="str">
        <f t="shared" si="2"/>
        <v>0401Raciążek</v>
      </c>
      <c r="D177" s="2" t="s">
        <v>1991</v>
      </c>
    </row>
    <row r="178" spans="1:4">
      <c r="A178" s="2" t="s">
        <v>2196</v>
      </c>
      <c r="B178" s="79" t="s">
        <v>2203</v>
      </c>
      <c r="C178" s="79" t="str">
        <f t="shared" si="2"/>
        <v>0401Waganiec</v>
      </c>
      <c r="D178" s="2" t="s">
        <v>1972</v>
      </c>
    </row>
    <row r="179" spans="1:4">
      <c r="A179" s="2" t="s">
        <v>2196</v>
      </c>
      <c r="B179" s="79" t="s">
        <v>2204</v>
      </c>
      <c r="C179" s="79" t="str">
        <f t="shared" si="2"/>
        <v>0401Zakrzewo</v>
      </c>
      <c r="D179" s="2" t="s">
        <v>1992</v>
      </c>
    </row>
    <row r="180" spans="1:4">
      <c r="A180" s="2" t="s">
        <v>2205</v>
      </c>
      <c r="B180" s="79" t="s">
        <v>1786</v>
      </c>
      <c r="C180" s="79" t="str">
        <f t="shared" si="2"/>
        <v>0402Brodnica</v>
      </c>
      <c r="D180" s="2" t="s">
        <v>1988</v>
      </c>
    </row>
    <row r="181" spans="1:4">
      <c r="A181" s="2" t="s">
        <v>2205</v>
      </c>
      <c r="B181" s="79" t="s">
        <v>2206</v>
      </c>
      <c r="C181" s="79" t="str">
        <f t="shared" si="2"/>
        <v>0402Bobrowo</v>
      </c>
      <c r="D181" s="2" t="s">
        <v>1969</v>
      </c>
    </row>
    <row r="182" spans="1:4">
      <c r="A182" s="2" t="s">
        <v>2205</v>
      </c>
      <c r="B182" s="79" t="s">
        <v>1786</v>
      </c>
      <c r="C182" s="79" t="str">
        <f t="shared" si="2"/>
        <v>0402Brodnica</v>
      </c>
      <c r="D182" s="2" t="s">
        <v>1989</v>
      </c>
    </row>
    <row r="183" spans="1:4">
      <c r="A183" s="2" t="s">
        <v>2205</v>
      </c>
      <c r="B183" s="79" t="s">
        <v>2207</v>
      </c>
      <c r="C183" s="79" t="str">
        <f t="shared" si="2"/>
        <v>0402Brzozie</v>
      </c>
      <c r="D183" s="2" t="s">
        <v>1970</v>
      </c>
    </row>
    <row r="184" spans="1:4">
      <c r="A184" s="2" t="s">
        <v>2205</v>
      </c>
      <c r="B184" s="79" t="s">
        <v>2208</v>
      </c>
      <c r="C184" s="79" t="str">
        <f t="shared" si="2"/>
        <v>0402Górzno</v>
      </c>
      <c r="D184" s="2" t="s">
        <v>1990</v>
      </c>
    </row>
    <row r="185" spans="1:4">
      <c r="A185" s="2" t="s">
        <v>2205</v>
      </c>
      <c r="B185" s="79" t="s">
        <v>2209</v>
      </c>
      <c r="C185" s="79" t="str">
        <f t="shared" si="2"/>
        <v>0402Bartniczka</v>
      </c>
      <c r="D185" s="2" t="s">
        <v>1971</v>
      </c>
    </row>
    <row r="186" spans="1:4">
      <c r="A186" s="2" t="s">
        <v>2205</v>
      </c>
      <c r="B186" s="79" t="s">
        <v>2210</v>
      </c>
      <c r="C186" s="79" t="str">
        <f t="shared" si="2"/>
        <v>0402Jabłonowo Pomorskie</v>
      </c>
      <c r="D186" s="2" t="s">
        <v>1991</v>
      </c>
    </row>
    <row r="187" spans="1:4">
      <c r="A187" s="2" t="s">
        <v>2205</v>
      </c>
      <c r="B187" s="79" t="s">
        <v>2211</v>
      </c>
      <c r="C187" s="79" t="str">
        <f t="shared" si="2"/>
        <v>0402Osiek</v>
      </c>
      <c r="D187" s="2" t="s">
        <v>1972</v>
      </c>
    </row>
    <row r="188" spans="1:4">
      <c r="A188" s="2" t="s">
        <v>2205</v>
      </c>
      <c r="B188" s="79" t="s">
        <v>2212</v>
      </c>
      <c r="C188" s="79" t="str">
        <f t="shared" si="2"/>
        <v>0402Świedziebnia</v>
      </c>
      <c r="D188" s="2" t="s">
        <v>1992</v>
      </c>
    </row>
    <row r="189" spans="1:4">
      <c r="A189" s="2" t="s">
        <v>2205</v>
      </c>
      <c r="B189" s="79" t="s">
        <v>2213</v>
      </c>
      <c r="C189" s="79" t="str">
        <f t="shared" si="2"/>
        <v>0402Zbiczno</v>
      </c>
      <c r="D189" s="2" t="s">
        <v>1973</v>
      </c>
    </row>
    <row r="190" spans="1:4">
      <c r="A190" s="2" t="s">
        <v>2214</v>
      </c>
      <c r="B190" s="79" t="s">
        <v>2215</v>
      </c>
      <c r="C190" s="79" t="str">
        <f t="shared" si="2"/>
        <v>0403Białe Błota</v>
      </c>
      <c r="D190" s="2" t="s">
        <v>1988</v>
      </c>
    </row>
    <row r="191" spans="1:4">
      <c r="A191" s="2" t="s">
        <v>2214</v>
      </c>
      <c r="B191" s="79" t="s">
        <v>2216</v>
      </c>
      <c r="C191" s="79" t="str">
        <f t="shared" si="2"/>
        <v>0403Dąbrowa Chełmińska</v>
      </c>
      <c r="D191" s="2" t="s">
        <v>1969</v>
      </c>
    </row>
    <row r="192" spans="1:4">
      <c r="A192" s="2" t="s">
        <v>2214</v>
      </c>
      <c r="B192" s="79" t="s">
        <v>2217</v>
      </c>
      <c r="C192" s="79" t="str">
        <f t="shared" si="2"/>
        <v>0403Dobrcz</v>
      </c>
      <c r="D192" s="2" t="s">
        <v>1989</v>
      </c>
    </row>
    <row r="193" spans="1:4">
      <c r="A193" s="2" t="s">
        <v>2214</v>
      </c>
      <c r="B193" s="79" t="s">
        <v>2218</v>
      </c>
      <c r="C193" s="79" t="str">
        <f t="shared" si="2"/>
        <v>0403Koronowo</v>
      </c>
      <c r="D193" s="2" t="s">
        <v>1970</v>
      </c>
    </row>
    <row r="194" spans="1:4">
      <c r="A194" s="2" t="s">
        <v>2214</v>
      </c>
      <c r="B194" s="79" t="s">
        <v>2219</v>
      </c>
      <c r="C194" s="79" t="str">
        <f t="shared" si="2"/>
        <v>0403Nowa Wieś Wielka</v>
      </c>
      <c r="D194" s="2" t="s">
        <v>1990</v>
      </c>
    </row>
    <row r="195" spans="1:4">
      <c r="A195" s="2" t="s">
        <v>2214</v>
      </c>
      <c r="B195" s="79" t="s">
        <v>2220</v>
      </c>
      <c r="C195" s="79" t="str">
        <f t="shared" ref="C195:C258" si="3">A195&amp;B195</f>
        <v>0403Osielsko</v>
      </c>
      <c r="D195" s="2" t="s">
        <v>1971</v>
      </c>
    </row>
    <row r="196" spans="1:4">
      <c r="A196" s="2" t="s">
        <v>2214</v>
      </c>
      <c r="B196" s="79" t="s">
        <v>2221</v>
      </c>
      <c r="C196" s="79" t="str">
        <f t="shared" si="3"/>
        <v>0403Sicienko</v>
      </c>
      <c r="D196" s="2" t="s">
        <v>1991</v>
      </c>
    </row>
    <row r="197" spans="1:4">
      <c r="A197" s="2" t="s">
        <v>2214</v>
      </c>
      <c r="B197" s="79" t="s">
        <v>2222</v>
      </c>
      <c r="C197" s="79" t="str">
        <f t="shared" si="3"/>
        <v>0403Solec Kujawski</v>
      </c>
      <c r="D197" s="2" t="s">
        <v>1972</v>
      </c>
    </row>
    <row r="198" spans="1:4">
      <c r="A198" s="2" t="s">
        <v>2223</v>
      </c>
      <c r="B198" s="79" t="s">
        <v>1782</v>
      </c>
      <c r="C198" s="79" t="str">
        <f t="shared" si="3"/>
        <v>0404Chełmno</v>
      </c>
      <c r="D198" s="2" t="s">
        <v>1988</v>
      </c>
    </row>
    <row r="199" spans="1:4">
      <c r="A199" s="2" t="s">
        <v>2223</v>
      </c>
      <c r="B199" s="79" t="s">
        <v>2224</v>
      </c>
      <c r="C199" s="79" t="str">
        <f t="shared" si="3"/>
        <v>0404Chełmno - gmina wiejska</v>
      </c>
      <c r="D199" s="2" t="s">
        <v>1969</v>
      </c>
    </row>
    <row r="200" spans="1:4">
      <c r="A200" s="2" t="s">
        <v>2223</v>
      </c>
      <c r="B200" s="79" t="s">
        <v>2225</v>
      </c>
      <c r="C200" s="79" t="str">
        <f t="shared" si="3"/>
        <v>0404Kijewo Królewskie</v>
      </c>
      <c r="D200" s="2" t="s">
        <v>1989</v>
      </c>
    </row>
    <row r="201" spans="1:4">
      <c r="A201" s="2" t="s">
        <v>2223</v>
      </c>
      <c r="B201" s="79" t="s">
        <v>2226</v>
      </c>
      <c r="C201" s="79" t="str">
        <f t="shared" si="3"/>
        <v>0404Lisewo</v>
      </c>
      <c r="D201" s="2" t="s">
        <v>1970</v>
      </c>
    </row>
    <row r="202" spans="1:4">
      <c r="A202" s="2" t="s">
        <v>2223</v>
      </c>
      <c r="B202" s="79" t="s">
        <v>2227</v>
      </c>
      <c r="C202" s="79" t="str">
        <f t="shared" si="3"/>
        <v>0404Papowo Biskupie</v>
      </c>
      <c r="D202" s="2" t="s">
        <v>1990</v>
      </c>
    </row>
    <row r="203" spans="1:4">
      <c r="A203" s="2" t="s">
        <v>2223</v>
      </c>
      <c r="B203" s="79" t="s">
        <v>2228</v>
      </c>
      <c r="C203" s="79" t="str">
        <f t="shared" si="3"/>
        <v>0404Stolno</v>
      </c>
      <c r="D203" s="2" t="s">
        <v>1971</v>
      </c>
    </row>
    <row r="204" spans="1:4">
      <c r="A204" s="2" t="s">
        <v>2223</v>
      </c>
      <c r="B204" s="79" t="s">
        <v>2229</v>
      </c>
      <c r="C204" s="79" t="str">
        <f t="shared" si="3"/>
        <v>0404Unisław</v>
      </c>
      <c r="D204" s="2" t="s">
        <v>1991</v>
      </c>
    </row>
    <row r="205" spans="1:4">
      <c r="A205" s="2" t="s">
        <v>2230</v>
      </c>
      <c r="B205" s="79" t="s">
        <v>1778</v>
      </c>
      <c r="C205" s="79" t="str">
        <f t="shared" si="3"/>
        <v>0405Golub-Dobrzyń</v>
      </c>
      <c r="D205" s="2" t="s">
        <v>1988</v>
      </c>
    </row>
    <row r="206" spans="1:4">
      <c r="A206" s="2" t="s">
        <v>2230</v>
      </c>
      <c r="B206" s="79" t="s">
        <v>2231</v>
      </c>
      <c r="C206" s="79" t="str">
        <f t="shared" si="3"/>
        <v>0405Ciechocin</v>
      </c>
      <c r="D206" s="2" t="s">
        <v>1969</v>
      </c>
    </row>
    <row r="207" spans="1:4">
      <c r="A207" s="2" t="s">
        <v>2230</v>
      </c>
      <c r="B207" s="79" t="s">
        <v>1778</v>
      </c>
      <c r="C207" s="79" t="str">
        <f t="shared" si="3"/>
        <v>0405Golub-Dobrzyń</v>
      </c>
      <c r="D207" s="2" t="s">
        <v>1989</v>
      </c>
    </row>
    <row r="208" spans="1:4">
      <c r="A208" s="2" t="s">
        <v>2230</v>
      </c>
      <c r="B208" s="79" t="s">
        <v>2232</v>
      </c>
      <c r="C208" s="79" t="str">
        <f t="shared" si="3"/>
        <v>0405Kowalewo Pomorskie</v>
      </c>
      <c r="D208" s="2" t="s">
        <v>1970</v>
      </c>
    </row>
    <row r="209" spans="1:4">
      <c r="A209" s="2" t="s">
        <v>2230</v>
      </c>
      <c r="B209" s="79" t="s">
        <v>2233</v>
      </c>
      <c r="C209" s="79" t="str">
        <f t="shared" si="3"/>
        <v>0405Radomin</v>
      </c>
      <c r="D209" s="2" t="s">
        <v>1990</v>
      </c>
    </row>
    <row r="210" spans="1:4">
      <c r="A210" s="2" t="s">
        <v>2230</v>
      </c>
      <c r="B210" s="79" t="s">
        <v>2234</v>
      </c>
      <c r="C210" s="79" t="str">
        <f t="shared" si="3"/>
        <v>0405Zbójno</v>
      </c>
      <c r="D210" s="2" t="s">
        <v>1971</v>
      </c>
    </row>
    <row r="211" spans="1:4">
      <c r="A211" s="2" t="s">
        <v>2235</v>
      </c>
      <c r="B211" s="79" t="s">
        <v>464</v>
      </c>
      <c r="C211" s="79" t="str">
        <f t="shared" si="3"/>
        <v>0406Grudziądz</v>
      </c>
      <c r="D211" s="2" t="s">
        <v>1988</v>
      </c>
    </row>
    <row r="212" spans="1:4">
      <c r="A212" s="2" t="s">
        <v>2235</v>
      </c>
      <c r="B212" s="79" t="s">
        <v>2236</v>
      </c>
      <c r="C212" s="79" t="str">
        <f t="shared" si="3"/>
        <v>0406Gruta</v>
      </c>
      <c r="D212" s="2" t="s">
        <v>1969</v>
      </c>
    </row>
    <row r="213" spans="1:4">
      <c r="A213" s="2" t="s">
        <v>2235</v>
      </c>
      <c r="B213" s="79" t="s">
        <v>2237</v>
      </c>
      <c r="C213" s="79" t="str">
        <f t="shared" si="3"/>
        <v>0406Łasin</v>
      </c>
      <c r="D213" s="2" t="s">
        <v>1989</v>
      </c>
    </row>
    <row r="214" spans="1:4">
      <c r="A214" s="2" t="s">
        <v>2235</v>
      </c>
      <c r="B214" s="79" t="s">
        <v>2238</v>
      </c>
      <c r="C214" s="79" t="str">
        <f t="shared" si="3"/>
        <v>0406Radzyń Chełmiński</v>
      </c>
      <c r="D214" s="2" t="s">
        <v>1970</v>
      </c>
    </row>
    <row r="215" spans="1:4">
      <c r="A215" s="2" t="s">
        <v>2235</v>
      </c>
      <c r="B215" s="79" t="s">
        <v>2239</v>
      </c>
      <c r="C215" s="79" t="str">
        <f t="shared" si="3"/>
        <v>0406Rogóźno</v>
      </c>
      <c r="D215" s="2" t="s">
        <v>1990</v>
      </c>
    </row>
    <row r="216" spans="1:4">
      <c r="A216" s="2" t="s">
        <v>2235</v>
      </c>
      <c r="B216" s="79" t="s">
        <v>2240</v>
      </c>
      <c r="C216" s="79" t="str">
        <f t="shared" si="3"/>
        <v>0406Świecie nad Osą</v>
      </c>
      <c r="D216" s="2" t="s">
        <v>1971</v>
      </c>
    </row>
    <row r="217" spans="1:4">
      <c r="A217" s="2" t="s">
        <v>2241</v>
      </c>
      <c r="B217" s="79" t="s">
        <v>1771</v>
      </c>
      <c r="C217" s="79" t="str">
        <f t="shared" si="3"/>
        <v>0407Inowrocław</v>
      </c>
      <c r="D217" s="2" t="s">
        <v>1988</v>
      </c>
    </row>
    <row r="218" spans="1:4">
      <c r="A218" s="2" t="s">
        <v>2241</v>
      </c>
      <c r="B218" s="79" t="s">
        <v>2242</v>
      </c>
      <c r="C218" s="79" t="str">
        <f t="shared" si="3"/>
        <v>0407Dąbrowa Biskupia</v>
      </c>
      <c r="D218" s="2" t="s">
        <v>1969</v>
      </c>
    </row>
    <row r="219" spans="1:4">
      <c r="A219" s="2" t="s">
        <v>2241</v>
      </c>
      <c r="B219" s="79" t="s">
        <v>2243</v>
      </c>
      <c r="C219" s="79" t="str">
        <f t="shared" si="3"/>
        <v>0407Gniewkowo</v>
      </c>
      <c r="D219" s="2" t="s">
        <v>1989</v>
      </c>
    </row>
    <row r="220" spans="1:4">
      <c r="A220" s="2" t="s">
        <v>2241</v>
      </c>
      <c r="B220" s="79" t="s">
        <v>1771</v>
      </c>
      <c r="C220" s="79" t="str">
        <f t="shared" si="3"/>
        <v>0407Inowrocław</v>
      </c>
      <c r="D220" s="2" t="s">
        <v>1970</v>
      </c>
    </row>
    <row r="221" spans="1:4">
      <c r="A221" s="2" t="s">
        <v>2241</v>
      </c>
      <c r="B221" s="79" t="s">
        <v>2244</v>
      </c>
      <c r="C221" s="79" t="str">
        <f t="shared" si="3"/>
        <v>0407Janikowo</v>
      </c>
      <c r="D221" s="2" t="s">
        <v>1990</v>
      </c>
    </row>
    <row r="222" spans="1:4">
      <c r="A222" s="2" t="s">
        <v>2241</v>
      </c>
      <c r="B222" s="79" t="s">
        <v>2245</v>
      </c>
      <c r="C222" s="79" t="str">
        <f t="shared" si="3"/>
        <v>0407Kruszwica</v>
      </c>
      <c r="D222" s="2" t="s">
        <v>1971</v>
      </c>
    </row>
    <row r="223" spans="1:4">
      <c r="A223" s="2" t="s">
        <v>2241</v>
      </c>
      <c r="B223" s="79" t="s">
        <v>2246</v>
      </c>
      <c r="C223" s="79" t="str">
        <f t="shared" si="3"/>
        <v>0407Pakość</v>
      </c>
      <c r="D223" s="2" t="s">
        <v>1991</v>
      </c>
    </row>
    <row r="224" spans="1:4">
      <c r="A224" s="2" t="s">
        <v>2241</v>
      </c>
      <c r="B224" s="79" t="s">
        <v>2247</v>
      </c>
      <c r="C224" s="79" t="str">
        <f t="shared" si="3"/>
        <v>0407Rojewo</v>
      </c>
      <c r="D224" s="2" t="s">
        <v>1972</v>
      </c>
    </row>
    <row r="225" spans="1:4">
      <c r="A225" s="2" t="s">
        <v>2241</v>
      </c>
      <c r="B225" s="79" t="s">
        <v>2248</v>
      </c>
      <c r="C225" s="79" t="str">
        <f t="shared" si="3"/>
        <v>0407Złotniki Kujawskie</v>
      </c>
      <c r="D225" s="2" t="s">
        <v>1992</v>
      </c>
    </row>
    <row r="226" spans="1:4">
      <c r="A226" s="2" t="s">
        <v>2249</v>
      </c>
      <c r="B226" s="79" t="s">
        <v>1767</v>
      </c>
      <c r="C226" s="79" t="str">
        <f t="shared" si="3"/>
        <v>0408Lipno</v>
      </c>
      <c r="D226" s="2" t="s">
        <v>1988</v>
      </c>
    </row>
    <row r="227" spans="1:4">
      <c r="A227" s="2" t="s">
        <v>2249</v>
      </c>
      <c r="B227" s="79" t="s">
        <v>2250</v>
      </c>
      <c r="C227" s="79" t="str">
        <f t="shared" si="3"/>
        <v>0408Bobrowniki</v>
      </c>
      <c r="D227" s="2" t="s">
        <v>1969</v>
      </c>
    </row>
    <row r="228" spans="1:4">
      <c r="A228" s="2" t="s">
        <v>2249</v>
      </c>
      <c r="B228" s="79" t="s">
        <v>2251</v>
      </c>
      <c r="C228" s="79" t="str">
        <f t="shared" si="3"/>
        <v>0408Chrostkowo</v>
      </c>
      <c r="D228" s="2" t="s">
        <v>1989</v>
      </c>
    </row>
    <row r="229" spans="1:4">
      <c r="A229" s="2" t="s">
        <v>2249</v>
      </c>
      <c r="B229" s="79" t="s">
        <v>2252</v>
      </c>
      <c r="C229" s="79" t="str">
        <f t="shared" si="3"/>
        <v>0408Dobrzyń nad Wisłą</v>
      </c>
      <c r="D229" s="2" t="s">
        <v>1970</v>
      </c>
    </row>
    <row r="230" spans="1:4">
      <c r="A230" s="2" t="s">
        <v>2249</v>
      </c>
      <c r="B230" s="79" t="s">
        <v>2253</v>
      </c>
      <c r="C230" s="79" t="str">
        <f t="shared" si="3"/>
        <v>0408Kikół</v>
      </c>
      <c r="D230" s="2" t="s">
        <v>1990</v>
      </c>
    </row>
    <row r="231" spans="1:4">
      <c r="A231" s="2" t="s">
        <v>2249</v>
      </c>
      <c r="B231" s="79" t="s">
        <v>1767</v>
      </c>
      <c r="C231" s="79" t="str">
        <f t="shared" si="3"/>
        <v>0408Lipno</v>
      </c>
      <c r="D231" s="2" t="s">
        <v>1971</v>
      </c>
    </row>
    <row r="232" spans="1:4">
      <c r="A232" s="2" t="s">
        <v>2249</v>
      </c>
      <c r="B232" s="79" t="s">
        <v>2254</v>
      </c>
      <c r="C232" s="79" t="str">
        <f t="shared" si="3"/>
        <v>0408Skępe</v>
      </c>
      <c r="D232" s="2" t="s">
        <v>1991</v>
      </c>
    </row>
    <row r="233" spans="1:4">
      <c r="A233" s="2" t="s">
        <v>2249</v>
      </c>
      <c r="B233" s="79" t="s">
        <v>2255</v>
      </c>
      <c r="C233" s="79" t="str">
        <f t="shared" si="3"/>
        <v>0408Tłuchowo</v>
      </c>
      <c r="D233" s="2" t="s">
        <v>1972</v>
      </c>
    </row>
    <row r="234" spans="1:4">
      <c r="A234" s="2" t="s">
        <v>2249</v>
      </c>
      <c r="B234" s="79" t="s">
        <v>2256</v>
      </c>
      <c r="C234" s="79" t="str">
        <f t="shared" si="3"/>
        <v>0408Wielgie</v>
      </c>
      <c r="D234" s="2" t="s">
        <v>1992</v>
      </c>
    </row>
    <row r="235" spans="1:4">
      <c r="A235" s="2" t="s">
        <v>2257</v>
      </c>
      <c r="B235" s="79" t="s">
        <v>2258</v>
      </c>
      <c r="C235" s="79" t="str">
        <f t="shared" si="3"/>
        <v>0409Dąbrowa</v>
      </c>
      <c r="D235" s="2" t="s">
        <v>1988</v>
      </c>
    </row>
    <row r="236" spans="1:4">
      <c r="A236" s="2" t="s">
        <v>2257</v>
      </c>
      <c r="B236" s="79" t="s">
        <v>2259</v>
      </c>
      <c r="C236" s="79" t="str">
        <f t="shared" si="3"/>
        <v>0409Jeziora Wielkie</v>
      </c>
      <c r="D236" s="2" t="s">
        <v>1969</v>
      </c>
    </row>
    <row r="237" spans="1:4">
      <c r="A237" s="2" t="s">
        <v>2257</v>
      </c>
      <c r="B237" s="79" t="s">
        <v>1764</v>
      </c>
      <c r="C237" s="79" t="str">
        <f t="shared" si="3"/>
        <v>0409Mogilno</v>
      </c>
      <c r="D237" s="2" t="s">
        <v>1989</v>
      </c>
    </row>
    <row r="238" spans="1:4">
      <c r="A238" s="2" t="s">
        <v>2257</v>
      </c>
      <c r="B238" s="79" t="s">
        <v>2260</v>
      </c>
      <c r="C238" s="79" t="str">
        <f t="shared" si="3"/>
        <v>0409Strzelno</v>
      </c>
      <c r="D238" s="2" t="s">
        <v>1970</v>
      </c>
    </row>
    <row r="239" spans="1:4">
      <c r="A239" s="2" t="s">
        <v>2261</v>
      </c>
      <c r="B239" s="79" t="s">
        <v>2262</v>
      </c>
      <c r="C239" s="79" t="str">
        <f t="shared" si="3"/>
        <v>0410Kcynia</v>
      </c>
      <c r="D239" s="2" t="s">
        <v>1988</v>
      </c>
    </row>
    <row r="240" spans="1:4">
      <c r="A240" s="2" t="s">
        <v>2261</v>
      </c>
      <c r="B240" s="79" t="s">
        <v>2263</v>
      </c>
      <c r="C240" s="79" t="str">
        <f t="shared" si="3"/>
        <v>0410Mrocza</v>
      </c>
      <c r="D240" s="2" t="s">
        <v>1969</v>
      </c>
    </row>
    <row r="241" spans="1:4">
      <c r="A241" s="2" t="s">
        <v>2261</v>
      </c>
      <c r="B241" s="79" t="s">
        <v>2264</v>
      </c>
      <c r="C241" s="79" t="str">
        <f t="shared" si="3"/>
        <v>0410Nakło nad Notecią</v>
      </c>
      <c r="D241" s="2" t="s">
        <v>1989</v>
      </c>
    </row>
    <row r="242" spans="1:4">
      <c r="A242" s="2" t="s">
        <v>2261</v>
      </c>
      <c r="B242" s="79" t="s">
        <v>2265</v>
      </c>
      <c r="C242" s="79" t="str">
        <f t="shared" si="3"/>
        <v>0410Sadki</v>
      </c>
      <c r="D242" s="2" t="s">
        <v>1970</v>
      </c>
    </row>
    <row r="243" spans="1:4">
      <c r="A243" s="2" t="s">
        <v>2261</v>
      </c>
      <c r="B243" s="79" t="s">
        <v>2266</v>
      </c>
      <c r="C243" s="79" t="str">
        <f t="shared" si="3"/>
        <v>0410Szubin</v>
      </c>
      <c r="D243" s="2" t="s">
        <v>1990</v>
      </c>
    </row>
    <row r="244" spans="1:4">
      <c r="A244" s="2" t="s">
        <v>2267</v>
      </c>
      <c r="B244" s="79" t="s">
        <v>1756</v>
      </c>
      <c r="C244" s="79" t="str">
        <f t="shared" si="3"/>
        <v>0411Radziejów</v>
      </c>
      <c r="D244" s="2" t="s">
        <v>1988</v>
      </c>
    </row>
    <row r="245" spans="1:4">
      <c r="A245" s="2" t="s">
        <v>2267</v>
      </c>
      <c r="B245" s="79" t="s">
        <v>2268</v>
      </c>
      <c r="C245" s="79" t="str">
        <f t="shared" si="3"/>
        <v>0411Bytoń</v>
      </c>
      <c r="D245" s="2" t="s">
        <v>1969</v>
      </c>
    </row>
    <row r="246" spans="1:4">
      <c r="A246" s="2" t="s">
        <v>2267</v>
      </c>
      <c r="B246" s="79" t="s">
        <v>2269</v>
      </c>
      <c r="C246" s="79" t="str">
        <f t="shared" si="3"/>
        <v>0411Dobre</v>
      </c>
      <c r="D246" s="2" t="s">
        <v>1989</v>
      </c>
    </row>
    <row r="247" spans="1:4">
      <c r="A247" s="2" t="s">
        <v>2267</v>
      </c>
      <c r="B247" s="79" t="s">
        <v>2270</v>
      </c>
      <c r="C247" s="79" t="str">
        <f t="shared" si="3"/>
        <v>0411Osięciny</v>
      </c>
      <c r="D247" s="2" t="s">
        <v>1970</v>
      </c>
    </row>
    <row r="248" spans="1:4">
      <c r="A248" s="2" t="s">
        <v>2267</v>
      </c>
      <c r="B248" s="79" t="s">
        <v>2271</v>
      </c>
      <c r="C248" s="79" t="str">
        <f t="shared" si="3"/>
        <v>0411Piotrków Kujawski</v>
      </c>
      <c r="D248" s="2" t="s">
        <v>1990</v>
      </c>
    </row>
    <row r="249" spans="1:4">
      <c r="A249" s="2" t="s">
        <v>2267</v>
      </c>
      <c r="B249" s="79" t="s">
        <v>1756</v>
      </c>
      <c r="C249" s="79" t="str">
        <f t="shared" si="3"/>
        <v>0411Radziejów</v>
      </c>
      <c r="D249" s="2" t="s">
        <v>1971</v>
      </c>
    </row>
    <row r="250" spans="1:4">
      <c r="A250" s="2" t="s">
        <v>2267</v>
      </c>
      <c r="B250" s="79" t="s">
        <v>2272</v>
      </c>
      <c r="C250" s="79" t="str">
        <f t="shared" si="3"/>
        <v>0411Topólka</v>
      </c>
      <c r="D250" s="2" t="s">
        <v>1991</v>
      </c>
    </row>
    <row r="251" spans="1:4">
      <c r="A251" s="2" t="s">
        <v>2273</v>
      </c>
      <c r="B251" s="79" t="s">
        <v>1752</v>
      </c>
      <c r="C251" s="79" t="str">
        <f t="shared" si="3"/>
        <v>0412Rypin</v>
      </c>
      <c r="D251" s="2" t="s">
        <v>1988</v>
      </c>
    </row>
    <row r="252" spans="1:4">
      <c r="A252" s="2" t="s">
        <v>2273</v>
      </c>
      <c r="B252" s="79" t="s">
        <v>2274</v>
      </c>
      <c r="C252" s="79" t="str">
        <f t="shared" si="3"/>
        <v>0412Brzuze</v>
      </c>
      <c r="D252" s="2" t="s">
        <v>1969</v>
      </c>
    </row>
    <row r="253" spans="1:4">
      <c r="A253" s="2" t="s">
        <v>2273</v>
      </c>
      <c r="B253" s="79" t="s">
        <v>2275</v>
      </c>
      <c r="C253" s="79" t="str">
        <f t="shared" si="3"/>
        <v>0412Rogowo</v>
      </c>
      <c r="D253" s="2" t="s">
        <v>1989</v>
      </c>
    </row>
    <row r="254" spans="1:4">
      <c r="A254" s="2" t="s">
        <v>2273</v>
      </c>
      <c r="B254" s="79" t="s">
        <v>1752</v>
      </c>
      <c r="C254" s="79" t="str">
        <f t="shared" si="3"/>
        <v>0412Rypin</v>
      </c>
      <c r="D254" s="2" t="s">
        <v>1970</v>
      </c>
    </row>
    <row r="255" spans="1:4">
      <c r="A255" s="2" t="s">
        <v>2273</v>
      </c>
      <c r="B255" s="79" t="s">
        <v>2276</v>
      </c>
      <c r="C255" s="79" t="str">
        <f t="shared" si="3"/>
        <v>0412Skrwilno</v>
      </c>
      <c r="D255" s="2" t="s">
        <v>1990</v>
      </c>
    </row>
    <row r="256" spans="1:4">
      <c r="A256" s="2" t="s">
        <v>2273</v>
      </c>
      <c r="B256" s="79" t="s">
        <v>2277</v>
      </c>
      <c r="C256" s="79" t="str">
        <f t="shared" si="3"/>
        <v>0412Wąpielsk</v>
      </c>
      <c r="D256" s="2" t="s">
        <v>1971</v>
      </c>
    </row>
    <row r="257" spans="1:4">
      <c r="A257" s="2" t="s">
        <v>2278</v>
      </c>
      <c r="B257" s="79" t="s">
        <v>2279</v>
      </c>
      <c r="C257" s="79" t="str">
        <f t="shared" si="3"/>
        <v>0413Kamień Krajeński</v>
      </c>
      <c r="D257" s="2" t="s">
        <v>1988</v>
      </c>
    </row>
    <row r="258" spans="1:4">
      <c r="A258" s="2" t="s">
        <v>2278</v>
      </c>
      <c r="B258" s="79" t="s">
        <v>1748</v>
      </c>
      <c r="C258" s="79" t="str">
        <f t="shared" si="3"/>
        <v>0413Sępólno Krajeńskie</v>
      </c>
      <c r="D258" s="2" t="s">
        <v>1969</v>
      </c>
    </row>
    <row r="259" spans="1:4">
      <c r="A259" s="2" t="s">
        <v>2278</v>
      </c>
      <c r="B259" s="79" t="s">
        <v>2280</v>
      </c>
      <c r="C259" s="79" t="str">
        <f t="shared" ref="C259:C322" si="4">A259&amp;B259</f>
        <v>0413Sośno</v>
      </c>
      <c r="D259" s="2" t="s">
        <v>1989</v>
      </c>
    </row>
    <row r="260" spans="1:4">
      <c r="A260" s="2" t="s">
        <v>2278</v>
      </c>
      <c r="B260" s="79" t="s">
        <v>2281</v>
      </c>
      <c r="C260" s="79" t="str">
        <f t="shared" si="4"/>
        <v>0413Więcbork</v>
      </c>
      <c r="D260" s="2" t="s">
        <v>1970</v>
      </c>
    </row>
    <row r="261" spans="1:4">
      <c r="A261" s="2" t="s">
        <v>2282</v>
      </c>
      <c r="B261" s="79" t="s">
        <v>2283</v>
      </c>
      <c r="C261" s="79" t="str">
        <f t="shared" si="4"/>
        <v>0414Bukowiec</v>
      </c>
      <c r="D261" s="2" t="s">
        <v>1988</v>
      </c>
    </row>
    <row r="262" spans="1:4">
      <c r="A262" s="2" t="s">
        <v>2282</v>
      </c>
      <c r="B262" s="79" t="s">
        <v>2284</v>
      </c>
      <c r="C262" s="79" t="str">
        <f t="shared" si="4"/>
        <v>0414Dragacz</v>
      </c>
      <c r="D262" s="2" t="s">
        <v>1969</v>
      </c>
    </row>
    <row r="263" spans="1:4">
      <c r="A263" s="2" t="s">
        <v>2282</v>
      </c>
      <c r="B263" s="79" t="s">
        <v>2285</v>
      </c>
      <c r="C263" s="79" t="str">
        <f t="shared" si="4"/>
        <v>0414Drzycim</v>
      </c>
      <c r="D263" s="2" t="s">
        <v>1989</v>
      </c>
    </row>
    <row r="264" spans="1:4">
      <c r="A264" s="2" t="s">
        <v>2282</v>
      </c>
      <c r="B264" s="79" t="s">
        <v>2286</v>
      </c>
      <c r="C264" s="79" t="str">
        <f t="shared" si="4"/>
        <v>0414Jeżewo</v>
      </c>
      <c r="D264" s="2" t="s">
        <v>1970</v>
      </c>
    </row>
    <row r="265" spans="1:4">
      <c r="A265" s="2" t="s">
        <v>2282</v>
      </c>
      <c r="B265" s="79" t="s">
        <v>2287</v>
      </c>
      <c r="C265" s="79" t="str">
        <f t="shared" si="4"/>
        <v>0414Lniano</v>
      </c>
      <c r="D265" s="2" t="s">
        <v>1990</v>
      </c>
    </row>
    <row r="266" spans="1:4">
      <c r="A266" s="2" t="s">
        <v>2282</v>
      </c>
      <c r="B266" s="79" t="s">
        <v>2288</v>
      </c>
      <c r="C266" s="79" t="str">
        <f t="shared" si="4"/>
        <v>0414Nowe</v>
      </c>
      <c r="D266" s="2" t="s">
        <v>1971</v>
      </c>
    </row>
    <row r="267" spans="1:4">
      <c r="A267" s="2" t="s">
        <v>2282</v>
      </c>
      <c r="B267" s="79" t="s">
        <v>2289</v>
      </c>
      <c r="C267" s="79" t="str">
        <f t="shared" si="4"/>
        <v>0414Osie</v>
      </c>
      <c r="D267" s="2" t="s">
        <v>1991</v>
      </c>
    </row>
    <row r="268" spans="1:4">
      <c r="A268" s="2" t="s">
        <v>2282</v>
      </c>
      <c r="B268" s="79" t="s">
        <v>2290</v>
      </c>
      <c r="C268" s="79" t="str">
        <f t="shared" si="4"/>
        <v>0414Pruszcz</v>
      </c>
      <c r="D268" s="2" t="s">
        <v>1972</v>
      </c>
    </row>
    <row r="269" spans="1:4">
      <c r="A269" s="2" t="s">
        <v>2282</v>
      </c>
      <c r="B269" s="79" t="s">
        <v>1744</v>
      </c>
      <c r="C269" s="79" t="str">
        <f t="shared" si="4"/>
        <v>0414Świecie</v>
      </c>
      <c r="D269" s="2" t="s">
        <v>1992</v>
      </c>
    </row>
    <row r="270" spans="1:4">
      <c r="A270" s="2" t="s">
        <v>2282</v>
      </c>
      <c r="B270" s="79" t="s">
        <v>2291</v>
      </c>
      <c r="C270" s="79" t="str">
        <f t="shared" si="4"/>
        <v>0414Świekatowo</v>
      </c>
      <c r="D270" s="2" t="s">
        <v>1973</v>
      </c>
    </row>
    <row r="271" spans="1:4">
      <c r="A271" s="2" t="s">
        <v>2282</v>
      </c>
      <c r="B271" s="79" t="s">
        <v>2292</v>
      </c>
      <c r="C271" s="79" t="str">
        <f t="shared" si="4"/>
        <v>0414Warlubie</v>
      </c>
      <c r="D271" s="2" t="s">
        <v>1993</v>
      </c>
    </row>
    <row r="272" spans="1:4">
      <c r="A272" s="2" t="s">
        <v>2293</v>
      </c>
      <c r="B272" s="79" t="s">
        <v>2294</v>
      </c>
      <c r="C272" s="79" t="str">
        <f t="shared" si="4"/>
        <v>0415Chełmża</v>
      </c>
      <c r="D272" s="2" t="s">
        <v>1988</v>
      </c>
    </row>
    <row r="273" spans="1:4">
      <c r="A273" s="2" t="s">
        <v>2293</v>
      </c>
      <c r="B273" s="79" t="s">
        <v>2295</v>
      </c>
      <c r="C273" s="79" t="str">
        <f t="shared" si="4"/>
        <v>0415Chełmża - gmina wiejska</v>
      </c>
      <c r="D273" s="2" t="s">
        <v>1969</v>
      </c>
    </row>
    <row r="274" spans="1:4">
      <c r="A274" s="2" t="s">
        <v>2293</v>
      </c>
      <c r="B274" s="79" t="s">
        <v>2296</v>
      </c>
      <c r="C274" s="79" t="str">
        <f t="shared" si="4"/>
        <v>0415Czernikowo</v>
      </c>
      <c r="D274" s="2" t="s">
        <v>1989</v>
      </c>
    </row>
    <row r="275" spans="1:4">
      <c r="A275" s="2" t="s">
        <v>2293</v>
      </c>
      <c r="B275" s="79" t="s">
        <v>2297</v>
      </c>
      <c r="C275" s="79" t="str">
        <f t="shared" si="4"/>
        <v>0415Lubicz</v>
      </c>
      <c r="D275" s="2" t="s">
        <v>1970</v>
      </c>
    </row>
    <row r="276" spans="1:4">
      <c r="A276" s="2" t="s">
        <v>2293</v>
      </c>
      <c r="B276" s="79" t="s">
        <v>2298</v>
      </c>
      <c r="C276" s="79" t="str">
        <f t="shared" si="4"/>
        <v>0415Łubianka</v>
      </c>
      <c r="D276" s="2" t="s">
        <v>1990</v>
      </c>
    </row>
    <row r="277" spans="1:4">
      <c r="A277" s="2" t="s">
        <v>2293</v>
      </c>
      <c r="B277" s="79" t="s">
        <v>2299</v>
      </c>
      <c r="C277" s="79" t="str">
        <f t="shared" si="4"/>
        <v>0415Łysomice</v>
      </c>
      <c r="D277" s="2" t="s">
        <v>1971</v>
      </c>
    </row>
    <row r="278" spans="1:4">
      <c r="A278" s="2" t="s">
        <v>2293</v>
      </c>
      <c r="B278" s="79" t="s">
        <v>2300</v>
      </c>
      <c r="C278" s="79" t="str">
        <f t="shared" si="4"/>
        <v>0415Obrowo</v>
      </c>
      <c r="D278" s="2" t="s">
        <v>1991</v>
      </c>
    </row>
    <row r="279" spans="1:4">
      <c r="A279" s="2" t="s">
        <v>2293</v>
      </c>
      <c r="B279" s="79" t="s">
        <v>2301</v>
      </c>
      <c r="C279" s="79" t="str">
        <f t="shared" si="4"/>
        <v>0415Wielka Nieszawka</v>
      </c>
      <c r="D279" s="2" t="s">
        <v>1972</v>
      </c>
    </row>
    <row r="280" spans="1:4">
      <c r="A280" s="2" t="s">
        <v>2293</v>
      </c>
      <c r="B280" s="79" t="s">
        <v>2302</v>
      </c>
      <c r="C280" s="79" t="str">
        <f t="shared" si="4"/>
        <v>0415Zławieś Wielka</v>
      </c>
      <c r="D280" s="2" t="s">
        <v>1992</v>
      </c>
    </row>
    <row r="281" spans="1:4">
      <c r="A281" s="2" t="s">
        <v>2303</v>
      </c>
      <c r="B281" s="79" t="s">
        <v>2304</v>
      </c>
      <c r="C281" s="79" t="str">
        <f t="shared" si="4"/>
        <v>0416Cekcyn</v>
      </c>
      <c r="D281" s="2" t="s">
        <v>1988</v>
      </c>
    </row>
    <row r="282" spans="1:4">
      <c r="A282" s="2" t="s">
        <v>2303</v>
      </c>
      <c r="B282" s="79" t="s">
        <v>2305</v>
      </c>
      <c r="C282" s="79" t="str">
        <f t="shared" si="4"/>
        <v>0416Gostycyn</v>
      </c>
      <c r="D282" s="2" t="s">
        <v>1969</v>
      </c>
    </row>
    <row r="283" spans="1:4">
      <c r="A283" s="2" t="s">
        <v>2303</v>
      </c>
      <c r="B283" s="79" t="s">
        <v>2306</v>
      </c>
      <c r="C283" s="79" t="str">
        <f t="shared" si="4"/>
        <v>0416Kęsowo</v>
      </c>
      <c r="D283" s="2" t="s">
        <v>1989</v>
      </c>
    </row>
    <row r="284" spans="1:4">
      <c r="A284" s="2" t="s">
        <v>2303</v>
      </c>
      <c r="B284" s="79" t="s">
        <v>2307</v>
      </c>
      <c r="C284" s="79" t="str">
        <f t="shared" si="4"/>
        <v>0416Lubiewo</v>
      </c>
      <c r="D284" s="2" t="s">
        <v>1970</v>
      </c>
    </row>
    <row r="285" spans="1:4">
      <c r="A285" s="2" t="s">
        <v>2303</v>
      </c>
      <c r="B285" s="79" t="s">
        <v>2308</v>
      </c>
      <c r="C285" s="79" t="str">
        <f t="shared" si="4"/>
        <v>0416Śliwice</v>
      </c>
      <c r="D285" s="2" t="s">
        <v>1990</v>
      </c>
    </row>
    <row r="286" spans="1:4">
      <c r="A286" s="2" t="s">
        <v>2303</v>
      </c>
      <c r="B286" s="79" t="s">
        <v>1740</v>
      </c>
      <c r="C286" s="79" t="str">
        <f t="shared" si="4"/>
        <v>0416Tuchola</v>
      </c>
      <c r="D286" s="2" t="s">
        <v>1971</v>
      </c>
    </row>
    <row r="287" spans="1:4">
      <c r="A287" s="2" t="s">
        <v>2309</v>
      </c>
      <c r="B287" s="79" t="s">
        <v>1736</v>
      </c>
      <c r="C287" s="79" t="str">
        <f t="shared" si="4"/>
        <v>0417Wąbrzeźno</v>
      </c>
      <c r="D287" s="2" t="s">
        <v>1988</v>
      </c>
    </row>
    <row r="288" spans="1:4">
      <c r="A288" s="2" t="s">
        <v>2309</v>
      </c>
      <c r="B288" s="79" t="s">
        <v>2310</v>
      </c>
      <c r="C288" s="79" t="str">
        <f t="shared" si="4"/>
        <v>0417Dębowa Łąka</v>
      </c>
      <c r="D288" s="2" t="s">
        <v>1969</v>
      </c>
    </row>
    <row r="289" spans="1:4">
      <c r="A289" s="2" t="s">
        <v>2309</v>
      </c>
      <c r="B289" s="79" t="s">
        <v>2311</v>
      </c>
      <c r="C289" s="79" t="str">
        <f t="shared" si="4"/>
        <v>0417Książki</v>
      </c>
      <c r="D289" s="2" t="s">
        <v>1989</v>
      </c>
    </row>
    <row r="290" spans="1:4">
      <c r="A290" s="2" t="s">
        <v>2309</v>
      </c>
      <c r="B290" s="79" t="s">
        <v>2312</v>
      </c>
      <c r="C290" s="79" t="str">
        <f t="shared" si="4"/>
        <v>0417Płużnica</v>
      </c>
      <c r="D290" s="2" t="s">
        <v>1970</v>
      </c>
    </row>
    <row r="291" spans="1:4">
      <c r="A291" s="2" t="s">
        <v>2309</v>
      </c>
      <c r="B291" s="79" t="s">
        <v>1736</v>
      </c>
      <c r="C291" s="79" t="str">
        <f t="shared" si="4"/>
        <v>0417Wąbrzeźno</v>
      </c>
      <c r="D291" s="2" t="s">
        <v>1990</v>
      </c>
    </row>
    <row r="292" spans="1:4">
      <c r="A292" s="2" t="s">
        <v>2313</v>
      </c>
      <c r="B292" s="79" t="s">
        <v>2314</v>
      </c>
      <c r="C292" s="79" t="str">
        <f t="shared" si="4"/>
        <v>0418Kowal</v>
      </c>
      <c r="D292" s="2" t="s">
        <v>1988</v>
      </c>
    </row>
    <row r="293" spans="1:4">
      <c r="A293" s="2" t="s">
        <v>2313</v>
      </c>
      <c r="B293" s="79" t="s">
        <v>2315</v>
      </c>
      <c r="C293" s="79" t="str">
        <f t="shared" si="4"/>
        <v>0418Baruchowo</v>
      </c>
      <c r="D293" s="2" t="s">
        <v>1969</v>
      </c>
    </row>
    <row r="294" spans="1:4">
      <c r="A294" s="2" t="s">
        <v>2313</v>
      </c>
      <c r="B294" s="79" t="s">
        <v>2316</v>
      </c>
      <c r="C294" s="79" t="str">
        <f t="shared" si="4"/>
        <v>0418Boniewo</v>
      </c>
      <c r="D294" s="2" t="s">
        <v>1989</v>
      </c>
    </row>
    <row r="295" spans="1:4">
      <c r="A295" s="2" t="s">
        <v>2313</v>
      </c>
      <c r="B295" s="79" t="s">
        <v>2317</v>
      </c>
      <c r="C295" s="79" t="str">
        <f t="shared" si="4"/>
        <v>0418Brześć Kujawski</v>
      </c>
      <c r="D295" s="2" t="s">
        <v>1970</v>
      </c>
    </row>
    <row r="296" spans="1:4">
      <c r="A296" s="2" t="s">
        <v>2313</v>
      </c>
      <c r="B296" s="79" t="s">
        <v>2318</v>
      </c>
      <c r="C296" s="79" t="str">
        <f t="shared" si="4"/>
        <v>0418Choceń</v>
      </c>
      <c r="D296" s="2" t="s">
        <v>1990</v>
      </c>
    </row>
    <row r="297" spans="1:4">
      <c r="A297" s="2" t="s">
        <v>2313</v>
      </c>
      <c r="B297" s="79" t="s">
        <v>2319</v>
      </c>
      <c r="C297" s="79" t="str">
        <f t="shared" si="4"/>
        <v>0418Chodecz</v>
      </c>
      <c r="D297" s="2" t="s">
        <v>1971</v>
      </c>
    </row>
    <row r="298" spans="1:4">
      <c r="A298" s="2" t="s">
        <v>2313</v>
      </c>
      <c r="B298" s="79" t="s">
        <v>2320</v>
      </c>
      <c r="C298" s="79" t="str">
        <f t="shared" si="4"/>
        <v>0418Fabianki</v>
      </c>
      <c r="D298" s="2" t="s">
        <v>1991</v>
      </c>
    </row>
    <row r="299" spans="1:4">
      <c r="A299" s="2" t="s">
        <v>2313</v>
      </c>
      <c r="B299" s="79" t="s">
        <v>2321</v>
      </c>
      <c r="C299" s="79" t="str">
        <f t="shared" si="4"/>
        <v>0418Izbica Kujawska</v>
      </c>
      <c r="D299" s="2" t="s">
        <v>1972</v>
      </c>
    </row>
    <row r="300" spans="1:4">
      <c r="A300" s="2" t="s">
        <v>2313</v>
      </c>
      <c r="B300" s="79" t="s">
        <v>2314</v>
      </c>
      <c r="C300" s="79" t="str">
        <f t="shared" si="4"/>
        <v>0418Kowal</v>
      </c>
      <c r="D300" s="2" t="s">
        <v>1992</v>
      </c>
    </row>
    <row r="301" spans="1:4">
      <c r="A301" s="2" t="s">
        <v>2313</v>
      </c>
      <c r="B301" s="79" t="s">
        <v>2322</v>
      </c>
      <c r="C301" s="79" t="str">
        <f t="shared" si="4"/>
        <v>0418Lubanie</v>
      </c>
      <c r="D301" s="2" t="s">
        <v>1973</v>
      </c>
    </row>
    <row r="302" spans="1:4">
      <c r="A302" s="2" t="s">
        <v>2313</v>
      </c>
      <c r="B302" s="79" t="s">
        <v>2323</v>
      </c>
      <c r="C302" s="79" t="str">
        <f t="shared" si="4"/>
        <v>0418Lubień Kujawski</v>
      </c>
      <c r="D302" s="2" t="s">
        <v>1993</v>
      </c>
    </row>
    <row r="303" spans="1:4">
      <c r="A303" s="2" t="s">
        <v>2313</v>
      </c>
      <c r="B303" s="79" t="s">
        <v>2324</v>
      </c>
      <c r="C303" s="79" t="str">
        <f t="shared" si="4"/>
        <v>0418Lubraniec</v>
      </c>
      <c r="D303" s="2" t="s">
        <v>1974</v>
      </c>
    </row>
    <row r="304" spans="1:4">
      <c r="A304" s="2" t="s">
        <v>2313</v>
      </c>
      <c r="B304" s="79" t="s">
        <v>466</v>
      </c>
      <c r="C304" s="79" t="str">
        <f t="shared" si="4"/>
        <v>0418Włocławek</v>
      </c>
      <c r="D304" s="2" t="s">
        <v>1994</v>
      </c>
    </row>
    <row r="305" spans="1:4">
      <c r="A305" s="2" t="s">
        <v>2325</v>
      </c>
      <c r="B305" s="79" t="s">
        <v>2326</v>
      </c>
      <c r="C305" s="79" t="str">
        <f t="shared" si="4"/>
        <v>0419Barcin</v>
      </c>
      <c r="D305" s="2" t="s">
        <v>1988</v>
      </c>
    </row>
    <row r="306" spans="1:4">
      <c r="A306" s="2" t="s">
        <v>2325</v>
      </c>
      <c r="B306" s="79" t="s">
        <v>2327</v>
      </c>
      <c r="C306" s="79" t="str">
        <f t="shared" si="4"/>
        <v>0419Gąsawa</v>
      </c>
      <c r="D306" s="2" t="s">
        <v>1969</v>
      </c>
    </row>
    <row r="307" spans="1:4">
      <c r="A307" s="2" t="s">
        <v>2325</v>
      </c>
      <c r="B307" s="79" t="s">
        <v>2328</v>
      </c>
      <c r="C307" s="79" t="str">
        <f t="shared" si="4"/>
        <v>0419Janowiec Wielkopolski</v>
      </c>
      <c r="D307" s="2" t="s">
        <v>1989</v>
      </c>
    </row>
    <row r="308" spans="1:4">
      <c r="A308" s="2" t="s">
        <v>2325</v>
      </c>
      <c r="B308" s="79" t="s">
        <v>2329</v>
      </c>
      <c r="C308" s="79" t="str">
        <f t="shared" si="4"/>
        <v>0419Łabiszyn</v>
      </c>
      <c r="D308" s="2" t="s">
        <v>1970</v>
      </c>
    </row>
    <row r="309" spans="1:4">
      <c r="A309" s="2" t="s">
        <v>2325</v>
      </c>
      <c r="B309" s="79" t="s">
        <v>2275</v>
      </c>
      <c r="C309" s="79" t="str">
        <f t="shared" si="4"/>
        <v>0419Rogowo</v>
      </c>
      <c r="D309" s="2" t="s">
        <v>1990</v>
      </c>
    </row>
    <row r="310" spans="1:4">
      <c r="A310" s="2" t="s">
        <v>2325</v>
      </c>
      <c r="B310" s="79" t="s">
        <v>1732</v>
      </c>
      <c r="C310" s="79" t="str">
        <f t="shared" si="4"/>
        <v>0419Żnin</v>
      </c>
      <c r="D310" s="2" t="s">
        <v>1971</v>
      </c>
    </row>
    <row r="311" spans="1:4">
      <c r="A311" s="2" t="s">
        <v>2330</v>
      </c>
      <c r="B311" s="79" t="s">
        <v>463</v>
      </c>
      <c r="C311" s="79" t="str">
        <f t="shared" si="4"/>
        <v>0461Bydgoszcz</v>
      </c>
      <c r="D311" s="2" t="s">
        <v>1988</v>
      </c>
    </row>
    <row r="312" spans="1:4">
      <c r="A312" s="2" t="s">
        <v>2331</v>
      </c>
      <c r="B312" s="79" t="s">
        <v>464</v>
      </c>
      <c r="C312" s="79" t="str">
        <f t="shared" si="4"/>
        <v>0462Grudziądz</v>
      </c>
      <c r="D312" s="2" t="s">
        <v>1988</v>
      </c>
    </row>
    <row r="313" spans="1:4">
      <c r="A313" s="2" t="s">
        <v>2332</v>
      </c>
      <c r="B313" s="79" t="s">
        <v>465</v>
      </c>
      <c r="C313" s="79" t="str">
        <f t="shared" si="4"/>
        <v>0463Toruń</v>
      </c>
      <c r="D313" s="2" t="s">
        <v>1988</v>
      </c>
    </row>
    <row r="314" spans="1:4">
      <c r="A314" s="2" t="s">
        <v>2333</v>
      </c>
      <c r="B314" s="79" t="s">
        <v>466</v>
      </c>
      <c r="C314" s="79" t="str">
        <f t="shared" si="4"/>
        <v>0464Włocławek</v>
      </c>
      <c r="D314" s="2" t="s">
        <v>1988</v>
      </c>
    </row>
    <row r="315" spans="1:4">
      <c r="A315" s="2" t="s">
        <v>2334</v>
      </c>
      <c r="B315" s="79" t="s">
        <v>2335</v>
      </c>
      <c r="C315" s="79" t="str">
        <f t="shared" si="4"/>
        <v>0601Międzyrzec Podlaski</v>
      </c>
      <c r="D315" s="2" t="s">
        <v>1988</v>
      </c>
    </row>
    <row r="316" spans="1:4">
      <c r="A316" s="2" t="s">
        <v>2334</v>
      </c>
      <c r="B316" s="79" t="s">
        <v>2336</v>
      </c>
      <c r="C316" s="79" t="str">
        <f t="shared" si="4"/>
        <v>0601Terespol</v>
      </c>
      <c r="D316" s="2" t="s">
        <v>1969</v>
      </c>
    </row>
    <row r="317" spans="1:4">
      <c r="A317" s="2" t="s">
        <v>2334</v>
      </c>
      <c r="B317" s="79" t="s">
        <v>1714</v>
      </c>
      <c r="C317" s="79" t="str">
        <f t="shared" si="4"/>
        <v>0601Biała Podlaska</v>
      </c>
      <c r="D317" s="2" t="s">
        <v>1989</v>
      </c>
    </row>
    <row r="318" spans="1:4">
      <c r="A318" s="2" t="s">
        <v>2334</v>
      </c>
      <c r="B318" s="79" t="s">
        <v>2337</v>
      </c>
      <c r="C318" s="79" t="str">
        <f t="shared" si="4"/>
        <v>0601Drelów</v>
      </c>
      <c r="D318" s="2" t="s">
        <v>1970</v>
      </c>
    </row>
    <row r="319" spans="1:4">
      <c r="A319" s="2" t="s">
        <v>2334</v>
      </c>
      <c r="B319" s="79" t="s">
        <v>2338</v>
      </c>
      <c r="C319" s="79" t="str">
        <f t="shared" si="4"/>
        <v>0601Janów Podlaski</v>
      </c>
      <c r="D319" s="2" t="s">
        <v>1990</v>
      </c>
    </row>
    <row r="320" spans="1:4">
      <c r="A320" s="2" t="s">
        <v>2334</v>
      </c>
      <c r="B320" s="79" t="s">
        <v>2339</v>
      </c>
      <c r="C320" s="79" t="str">
        <f t="shared" si="4"/>
        <v>0601Kodeń</v>
      </c>
      <c r="D320" s="2" t="s">
        <v>1971</v>
      </c>
    </row>
    <row r="321" spans="1:4">
      <c r="A321" s="2" t="s">
        <v>2334</v>
      </c>
      <c r="B321" s="79" t="s">
        <v>2340</v>
      </c>
      <c r="C321" s="79" t="str">
        <f t="shared" si="4"/>
        <v>0601Konstantynów</v>
      </c>
      <c r="D321" s="2" t="s">
        <v>1991</v>
      </c>
    </row>
    <row r="322" spans="1:4">
      <c r="A322" s="2" t="s">
        <v>2334</v>
      </c>
      <c r="B322" s="79" t="s">
        <v>2341</v>
      </c>
      <c r="C322" s="79" t="str">
        <f t="shared" si="4"/>
        <v>0601Leśna Podlaska</v>
      </c>
      <c r="D322" s="2" t="s">
        <v>1972</v>
      </c>
    </row>
    <row r="323" spans="1:4">
      <c r="A323" s="2" t="s">
        <v>2334</v>
      </c>
      <c r="B323" s="79" t="s">
        <v>2342</v>
      </c>
      <c r="C323" s="79" t="str">
        <f t="shared" ref="C323:C386" si="5">A323&amp;B323</f>
        <v>0601Łomazy</v>
      </c>
      <c r="D323" s="2" t="s">
        <v>1992</v>
      </c>
    </row>
    <row r="324" spans="1:4">
      <c r="A324" s="2" t="s">
        <v>2334</v>
      </c>
      <c r="B324" s="79" t="s">
        <v>2335</v>
      </c>
      <c r="C324" s="79" t="str">
        <f t="shared" si="5"/>
        <v>0601Międzyrzec Podlaski</v>
      </c>
      <c r="D324" s="2" t="s">
        <v>1973</v>
      </c>
    </row>
    <row r="325" spans="1:4">
      <c r="A325" s="2" t="s">
        <v>2334</v>
      </c>
      <c r="B325" s="79" t="s">
        <v>2343</v>
      </c>
      <c r="C325" s="79" t="str">
        <f t="shared" si="5"/>
        <v>0601Piszczac</v>
      </c>
      <c r="D325" s="2" t="s">
        <v>1993</v>
      </c>
    </row>
    <row r="326" spans="1:4">
      <c r="A326" s="2" t="s">
        <v>2334</v>
      </c>
      <c r="B326" s="79" t="s">
        <v>2344</v>
      </c>
      <c r="C326" s="79" t="str">
        <f t="shared" si="5"/>
        <v>0601Rokitno</v>
      </c>
      <c r="D326" s="2" t="s">
        <v>1974</v>
      </c>
    </row>
    <row r="327" spans="1:4">
      <c r="A327" s="2" t="s">
        <v>2334</v>
      </c>
      <c r="B327" s="79" t="s">
        <v>2345</v>
      </c>
      <c r="C327" s="79" t="str">
        <f t="shared" si="5"/>
        <v>0601Rossosz</v>
      </c>
      <c r="D327" s="2" t="s">
        <v>1994</v>
      </c>
    </row>
    <row r="328" spans="1:4">
      <c r="A328" s="2" t="s">
        <v>2334</v>
      </c>
      <c r="B328" s="79" t="s">
        <v>2346</v>
      </c>
      <c r="C328" s="79" t="str">
        <f t="shared" si="5"/>
        <v>0601Sławatycze</v>
      </c>
      <c r="D328" s="2" t="s">
        <v>1975</v>
      </c>
    </row>
    <row r="329" spans="1:4">
      <c r="A329" s="2" t="s">
        <v>2334</v>
      </c>
      <c r="B329" s="79" t="s">
        <v>2347</v>
      </c>
      <c r="C329" s="79" t="str">
        <f t="shared" si="5"/>
        <v>0601Sosnówka</v>
      </c>
      <c r="D329" s="2" t="s">
        <v>1995</v>
      </c>
    </row>
    <row r="330" spans="1:4">
      <c r="A330" s="2" t="s">
        <v>2334</v>
      </c>
      <c r="B330" s="79" t="s">
        <v>2336</v>
      </c>
      <c r="C330" s="79" t="str">
        <f t="shared" si="5"/>
        <v>0601Terespol</v>
      </c>
      <c r="D330" s="2" t="s">
        <v>1976</v>
      </c>
    </row>
    <row r="331" spans="1:4">
      <c r="A331" s="2" t="s">
        <v>2334</v>
      </c>
      <c r="B331" s="79" t="s">
        <v>2348</v>
      </c>
      <c r="C331" s="79" t="str">
        <f t="shared" si="5"/>
        <v>0601Tuczna</v>
      </c>
      <c r="D331" s="2" t="s">
        <v>1996</v>
      </c>
    </row>
    <row r="332" spans="1:4">
      <c r="A332" s="2" t="s">
        <v>2334</v>
      </c>
      <c r="B332" s="79" t="s">
        <v>2349</v>
      </c>
      <c r="C332" s="79" t="str">
        <f t="shared" si="5"/>
        <v>0601Wisznice</v>
      </c>
      <c r="D332" s="2" t="s">
        <v>1977</v>
      </c>
    </row>
    <row r="333" spans="1:4">
      <c r="A333" s="2" t="s">
        <v>2334</v>
      </c>
      <c r="B333" s="79" t="s">
        <v>2350</v>
      </c>
      <c r="C333" s="79" t="str">
        <f t="shared" si="5"/>
        <v>0601Zalesie</v>
      </c>
      <c r="D333" s="2" t="s">
        <v>1997</v>
      </c>
    </row>
    <row r="334" spans="1:4">
      <c r="A334" s="2" t="s">
        <v>2351</v>
      </c>
      <c r="B334" s="79" t="s">
        <v>1710</v>
      </c>
      <c r="C334" s="79" t="str">
        <f t="shared" si="5"/>
        <v>0602Biłgoraj</v>
      </c>
      <c r="D334" s="2" t="s">
        <v>1988</v>
      </c>
    </row>
    <row r="335" spans="1:4">
      <c r="A335" s="2" t="s">
        <v>2351</v>
      </c>
      <c r="B335" s="79" t="s">
        <v>2352</v>
      </c>
      <c r="C335" s="79" t="str">
        <f t="shared" si="5"/>
        <v>0602Aleksandrów</v>
      </c>
      <c r="D335" s="2" t="s">
        <v>1969</v>
      </c>
    </row>
    <row r="336" spans="1:4">
      <c r="A336" s="2" t="s">
        <v>2351</v>
      </c>
      <c r="B336" s="79" t="s">
        <v>1710</v>
      </c>
      <c r="C336" s="79" t="str">
        <f t="shared" si="5"/>
        <v>0602Biłgoraj</v>
      </c>
      <c r="D336" s="2" t="s">
        <v>1989</v>
      </c>
    </row>
    <row r="337" spans="1:4">
      <c r="A337" s="2" t="s">
        <v>2351</v>
      </c>
      <c r="B337" s="79" t="s">
        <v>2353</v>
      </c>
      <c r="C337" s="79" t="str">
        <f t="shared" si="5"/>
        <v>0602Biszcza</v>
      </c>
      <c r="D337" s="2" t="s">
        <v>1970</v>
      </c>
    </row>
    <row r="338" spans="1:4">
      <c r="A338" s="2" t="s">
        <v>2351</v>
      </c>
      <c r="B338" s="79" t="s">
        <v>2354</v>
      </c>
      <c r="C338" s="79" t="str">
        <f t="shared" si="5"/>
        <v>0602Frampol</v>
      </c>
      <c r="D338" s="2" t="s">
        <v>1990</v>
      </c>
    </row>
    <row r="339" spans="1:4">
      <c r="A339" s="2" t="s">
        <v>2351</v>
      </c>
      <c r="B339" s="79" t="s">
        <v>2355</v>
      </c>
      <c r="C339" s="79" t="str">
        <f t="shared" si="5"/>
        <v>0602Goraj</v>
      </c>
      <c r="D339" s="2" t="s">
        <v>1971</v>
      </c>
    </row>
    <row r="340" spans="1:4">
      <c r="A340" s="2" t="s">
        <v>2351</v>
      </c>
      <c r="B340" s="79" t="s">
        <v>2356</v>
      </c>
      <c r="C340" s="79" t="str">
        <f t="shared" si="5"/>
        <v>0602Józefów</v>
      </c>
      <c r="D340" s="2" t="s">
        <v>1991</v>
      </c>
    </row>
    <row r="341" spans="1:4">
      <c r="A341" s="2" t="s">
        <v>2351</v>
      </c>
      <c r="B341" s="79" t="s">
        <v>2357</v>
      </c>
      <c r="C341" s="79" t="str">
        <f t="shared" si="5"/>
        <v>0602Księżpol</v>
      </c>
      <c r="D341" s="2" t="s">
        <v>1972</v>
      </c>
    </row>
    <row r="342" spans="1:4">
      <c r="A342" s="2" t="s">
        <v>2351</v>
      </c>
      <c r="B342" s="79" t="s">
        <v>2358</v>
      </c>
      <c r="C342" s="79" t="str">
        <f t="shared" si="5"/>
        <v>0602Łukowa</v>
      </c>
      <c r="D342" s="2" t="s">
        <v>1992</v>
      </c>
    </row>
    <row r="343" spans="1:4">
      <c r="A343" s="2" t="s">
        <v>2351</v>
      </c>
      <c r="B343" s="79" t="s">
        <v>2359</v>
      </c>
      <c r="C343" s="79" t="str">
        <f t="shared" si="5"/>
        <v>0602Obsza</v>
      </c>
      <c r="D343" s="2" t="s">
        <v>1973</v>
      </c>
    </row>
    <row r="344" spans="1:4">
      <c r="A344" s="2" t="s">
        <v>2351</v>
      </c>
      <c r="B344" s="79" t="s">
        <v>2360</v>
      </c>
      <c r="C344" s="79" t="str">
        <f t="shared" si="5"/>
        <v>0602Potok Górny</v>
      </c>
      <c r="D344" s="2" t="s">
        <v>1993</v>
      </c>
    </row>
    <row r="345" spans="1:4">
      <c r="A345" s="2" t="s">
        <v>2351</v>
      </c>
      <c r="B345" s="79" t="s">
        <v>2361</v>
      </c>
      <c r="C345" s="79" t="str">
        <f t="shared" si="5"/>
        <v>0602Tarnogród</v>
      </c>
      <c r="D345" s="2" t="s">
        <v>1974</v>
      </c>
    </row>
    <row r="346" spans="1:4">
      <c r="A346" s="2" t="s">
        <v>2351</v>
      </c>
      <c r="B346" s="79" t="s">
        <v>2362</v>
      </c>
      <c r="C346" s="79" t="str">
        <f t="shared" si="5"/>
        <v>0602Tereszpol</v>
      </c>
      <c r="D346" s="2" t="s">
        <v>1994</v>
      </c>
    </row>
    <row r="347" spans="1:4">
      <c r="A347" s="2" t="s">
        <v>2351</v>
      </c>
      <c r="B347" s="79" t="s">
        <v>2363</v>
      </c>
      <c r="C347" s="79" t="str">
        <f t="shared" si="5"/>
        <v>0602Turobin</v>
      </c>
      <c r="D347" s="2" t="s">
        <v>1975</v>
      </c>
    </row>
    <row r="348" spans="1:4">
      <c r="A348" s="2" t="s">
        <v>2364</v>
      </c>
      <c r="B348" s="79" t="s">
        <v>2365</v>
      </c>
      <c r="C348" s="79" t="str">
        <f t="shared" si="5"/>
        <v>0603Rejowiec Fabryczny</v>
      </c>
      <c r="D348" s="2" t="s">
        <v>1988</v>
      </c>
    </row>
    <row r="349" spans="1:4">
      <c r="A349" s="2" t="s">
        <v>2364</v>
      </c>
      <c r="B349" s="79" t="s">
        <v>2366</v>
      </c>
      <c r="C349" s="79" t="str">
        <f t="shared" si="5"/>
        <v>0603Białopole</v>
      </c>
      <c r="D349" s="2" t="s">
        <v>1969</v>
      </c>
    </row>
    <row r="350" spans="1:4">
      <c r="A350" s="2" t="s">
        <v>2364</v>
      </c>
      <c r="B350" s="79" t="s">
        <v>1706</v>
      </c>
      <c r="C350" s="79" t="str">
        <f t="shared" si="5"/>
        <v>0603Chełm</v>
      </c>
      <c r="D350" s="2" t="s">
        <v>1989</v>
      </c>
    </row>
    <row r="351" spans="1:4">
      <c r="A351" s="2" t="s">
        <v>2364</v>
      </c>
      <c r="B351" s="79" t="s">
        <v>2367</v>
      </c>
      <c r="C351" s="79" t="str">
        <f t="shared" si="5"/>
        <v>0603Dorohusk</v>
      </c>
      <c r="D351" s="2" t="s">
        <v>1970</v>
      </c>
    </row>
    <row r="352" spans="1:4">
      <c r="A352" s="2" t="s">
        <v>2364</v>
      </c>
      <c r="B352" s="79" t="s">
        <v>2368</v>
      </c>
      <c r="C352" s="79" t="str">
        <f t="shared" si="5"/>
        <v>0603Dubienka</v>
      </c>
      <c r="D352" s="2" t="s">
        <v>1990</v>
      </c>
    </row>
    <row r="353" spans="1:4">
      <c r="A353" s="2" t="s">
        <v>2364</v>
      </c>
      <c r="B353" s="79" t="s">
        <v>2369</v>
      </c>
      <c r="C353" s="79" t="str">
        <f t="shared" si="5"/>
        <v>0603Kamień</v>
      </c>
      <c r="D353" s="2" t="s">
        <v>1971</v>
      </c>
    </row>
    <row r="354" spans="1:4">
      <c r="A354" s="2" t="s">
        <v>2364</v>
      </c>
      <c r="B354" s="79" t="s">
        <v>2370</v>
      </c>
      <c r="C354" s="79" t="str">
        <f t="shared" si="5"/>
        <v>0603Leśniowice</v>
      </c>
      <c r="D354" s="2" t="s">
        <v>1991</v>
      </c>
    </row>
    <row r="355" spans="1:4">
      <c r="A355" s="2" t="s">
        <v>2364</v>
      </c>
      <c r="B355" s="79" t="s">
        <v>2365</v>
      </c>
      <c r="C355" s="79" t="str">
        <f t="shared" si="5"/>
        <v>0603Rejowiec Fabryczny</v>
      </c>
      <c r="D355" s="2" t="s">
        <v>1972</v>
      </c>
    </row>
    <row r="356" spans="1:4">
      <c r="A356" s="2" t="s">
        <v>2364</v>
      </c>
      <c r="B356" s="79" t="s">
        <v>2371</v>
      </c>
      <c r="C356" s="79" t="str">
        <f t="shared" si="5"/>
        <v>0603Ruda-Huta</v>
      </c>
      <c r="D356" s="2" t="s">
        <v>1992</v>
      </c>
    </row>
    <row r="357" spans="1:4">
      <c r="A357" s="2" t="s">
        <v>2364</v>
      </c>
      <c r="B357" s="79" t="s">
        <v>2372</v>
      </c>
      <c r="C357" s="79" t="str">
        <f t="shared" si="5"/>
        <v>0603Sawin</v>
      </c>
      <c r="D357" s="2" t="s">
        <v>1973</v>
      </c>
    </row>
    <row r="358" spans="1:4">
      <c r="A358" s="2" t="s">
        <v>2364</v>
      </c>
      <c r="B358" s="79" t="s">
        <v>2373</v>
      </c>
      <c r="C358" s="79" t="str">
        <f t="shared" si="5"/>
        <v>0603Siedliszcze</v>
      </c>
      <c r="D358" s="2" t="s">
        <v>1993</v>
      </c>
    </row>
    <row r="359" spans="1:4">
      <c r="A359" s="2" t="s">
        <v>2364</v>
      </c>
      <c r="B359" s="79" t="s">
        <v>2374</v>
      </c>
      <c r="C359" s="79" t="str">
        <f t="shared" si="5"/>
        <v>0603Wierzbica</v>
      </c>
      <c r="D359" s="2" t="s">
        <v>1974</v>
      </c>
    </row>
    <row r="360" spans="1:4">
      <c r="A360" s="2" t="s">
        <v>2364</v>
      </c>
      <c r="B360" s="79" t="s">
        <v>2375</v>
      </c>
      <c r="C360" s="79" t="str">
        <f t="shared" si="5"/>
        <v>0603Wojsławice</v>
      </c>
      <c r="D360" s="2" t="s">
        <v>1994</v>
      </c>
    </row>
    <row r="361" spans="1:4">
      <c r="A361" s="2" t="s">
        <v>2364</v>
      </c>
      <c r="B361" s="79" t="s">
        <v>2376</v>
      </c>
      <c r="C361" s="79" t="str">
        <f t="shared" si="5"/>
        <v>0603Żmudź</v>
      </c>
      <c r="D361" s="2" t="s">
        <v>1975</v>
      </c>
    </row>
    <row r="362" spans="1:4">
      <c r="A362" s="2" t="s">
        <v>2364</v>
      </c>
      <c r="B362" s="79" t="s">
        <v>2377</v>
      </c>
      <c r="C362" s="79" t="str">
        <f t="shared" si="5"/>
        <v>0603Rejowiec</v>
      </c>
      <c r="D362" s="2" t="s">
        <v>1995</v>
      </c>
    </row>
    <row r="363" spans="1:4">
      <c r="A363" s="2" t="s">
        <v>2378</v>
      </c>
      <c r="B363" s="79" t="s">
        <v>1702</v>
      </c>
      <c r="C363" s="79" t="str">
        <f t="shared" si="5"/>
        <v>0604Hrubieszów</v>
      </c>
      <c r="D363" s="2" t="s">
        <v>1988</v>
      </c>
    </row>
    <row r="364" spans="1:4">
      <c r="A364" s="2" t="s">
        <v>2378</v>
      </c>
      <c r="B364" s="79" t="s">
        <v>2379</v>
      </c>
      <c r="C364" s="79" t="str">
        <f t="shared" si="5"/>
        <v>0604Dołhobyczów</v>
      </c>
      <c r="D364" s="2" t="s">
        <v>1969</v>
      </c>
    </row>
    <row r="365" spans="1:4">
      <c r="A365" s="2" t="s">
        <v>2378</v>
      </c>
      <c r="B365" s="79" t="s">
        <v>2380</v>
      </c>
      <c r="C365" s="79" t="str">
        <f t="shared" si="5"/>
        <v>0604Horodło</v>
      </c>
      <c r="D365" s="2" t="s">
        <v>1989</v>
      </c>
    </row>
    <row r="366" spans="1:4">
      <c r="A366" s="2" t="s">
        <v>2378</v>
      </c>
      <c r="B366" s="79" t="s">
        <v>1702</v>
      </c>
      <c r="C366" s="79" t="str">
        <f t="shared" si="5"/>
        <v>0604Hrubieszów</v>
      </c>
      <c r="D366" s="2" t="s">
        <v>1970</v>
      </c>
    </row>
    <row r="367" spans="1:4">
      <c r="A367" s="2" t="s">
        <v>2378</v>
      </c>
      <c r="B367" s="79" t="s">
        <v>2381</v>
      </c>
      <c r="C367" s="79" t="str">
        <f t="shared" si="5"/>
        <v>0604Mircze</v>
      </c>
      <c r="D367" s="2" t="s">
        <v>1990</v>
      </c>
    </row>
    <row r="368" spans="1:4">
      <c r="A368" s="2" t="s">
        <v>2378</v>
      </c>
      <c r="B368" s="79" t="s">
        <v>2382</v>
      </c>
      <c r="C368" s="79" t="str">
        <f t="shared" si="5"/>
        <v>0604Trzeszczany</v>
      </c>
      <c r="D368" s="2" t="s">
        <v>1971</v>
      </c>
    </row>
    <row r="369" spans="1:4">
      <c r="A369" s="2" t="s">
        <v>2378</v>
      </c>
      <c r="B369" s="79" t="s">
        <v>2383</v>
      </c>
      <c r="C369" s="79" t="str">
        <f t="shared" si="5"/>
        <v>0604Uchanie</v>
      </c>
      <c r="D369" s="2" t="s">
        <v>1991</v>
      </c>
    </row>
    <row r="370" spans="1:4">
      <c r="A370" s="2" t="s">
        <v>2378</v>
      </c>
      <c r="B370" s="79" t="s">
        <v>2384</v>
      </c>
      <c r="C370" s="79" t="str">
        <f t="shared" si="5"/>
        <v>0604Werbkowice</v>
      </c>
      <c r="D370" s="2" t="s">
        <v>1972</v>
      </c>
    </row>
    <row r="371" spans="1:4">
      <c r="A371" s="2" t="s">
        <v>2385</v>
      </c>
      <c r="B371" s="79" t="s">
        <v>2386</v>
      </c>
      <c r="C371" s="79" t="str">
        <f t="shared" si="5"/>
        <v>0605Batorz</v>
      </c>
      <c r="D371" s="2" t="s">
        <v>1988</v>
      </c>
    </row>
    <row r="372" spans="1:4">
      <c r="A372" s="2" t="s">
        <v>2385</v>
      </c>
      <c r="B372" s="79" t="s">
        <v>1455</v>
      </c>
      <c r="C372" s="79" t="str">
        <f t="shared" si="5"/>
        <v>0605Chrzanów</v>
      </c>
      <c r="D372" s="2" t="s">
        <v>1969</v>
      </c>
    </row>
    <row r="373" spans="1:4">
      <c r="A373" s="2" t="s">
        <v>2385</v>
      </c>
      <c r="B373" s="79" t="s">
        <v>2387</v>
      </c>
      <c r="C373" s="79" t="str">
        <f t="shared" si="5"/>
        <v>0605Dzwola</v>
      </c>
      <c r="D373" s="2" t="s">
        <v>1989</v>
      </c>
    </row>
    <row r="374" spans="1:4">
      <c r="A374" s="2" t="s">
        <v>2385</v>
      </c>
      <c r="B374" s="79" t="s">
        <v>2388</v>
      </c>
      <c r="C374" s="79" t="str">
        <f t="shared" si="5"/>
        <v>0605Godziszów</v>
      </c>
      <c r="D374" s="2" t="s">
        <v>1970</v>
      </c>
    </row>
    <row r="375" spans="1:4">
      <c r="A375" s="2" t="s">
        <v>2385</v>
      </c>
      <c r="B375" s="79" t="s">
        <v>1698</v>
      </c>
      <c r="C375" s="79" t="str">
        <f t="shared" si="5"/>
        <v>0605Janów Lubelski</v>
      </c>
      <c r="D375" s="2" t="s">
        <v>1990</v>
      </c>
    </row>
    <row r="376" spans="1:4">
      <c r="A376" s="2" t="s">
        <v>2385</v>
      </c>
      <c r="B376" s="79" t="s">
        <v>2389</v>
      </c>
      <c r="C376" s="79" t="str">
        <f t="shared" si="5"/>
        <v>0605Modliborzyce</v>
      </c>
      <c r="D376" s="2" t="s">
        <v>1971</v>
      </c>
    </row>
    <row r="377" spans="1:4">
      <c r="A377" s="2" t="s">
        <v>2385</v>
      </c>
      <c r="B377" s="79" t="s">
        <v>2390</v>
      </c>
      <c r="C377" s="79" t="str">
        <f t="shared" si="5"/>
        <v>0605Potok Wielki</v>
      </c>
      <c r="D377" s="2" t="s">
        <v>1991</v>
      </c>
    </row>
    <row r="378" spans="1:4">
      <c r="A378" s="2" t="s">
        <v>2391</v>
      </c>
      <c r="B378" s="79" t="s">
        <v>1694</v>
      </c>
      <c r="C378" s="79" t="str">
        <f t="shared" si="5"/>
        <v>0606Krasnystaw</v>
      </c>
      <c r="D378" s="2" t="s">
        <v>1988</v>
      </c>
    </row>
    <row r="379" spans="1:4">
      <c r="A379" s="2" t="s">
        <v>2391</v>
      </c>
      <c r="B379" s="79" t="s">
        <v>2392</v>
      </c>
      <c r="C379" s="79" t="str">
        <f t="shared" si="5"/>
        <v>0606Fajsławice</v>
      </c>
      <c r="D379" s="2" t="s">
        <v>1969</v>
      </c>
    </row>
    <row r="380" spans="1:4">
      <c r="A380" s="2" t="s">
        <v>2391</v>
      </c>
      <c r="B380" s="79" t="s">
        <v>2393</v>
      </c>
      <c r="C380" s="79" t="str">
        <f t="shared" si="5"/>
        <v>0606Gorzków</v>
      </c>
      <c r="D380" s="2" t="s">
        <v>1989</v>
      </c>
    </row>
    <row r="381" spans="1:4">
      <c r="A381" s="2" t="s">
        <v>2391</v>
      </c>
      <c r="B381" s="79" t="s">
        <v>2394</v>
      </c>
      <c r="C381" s="79" t="str">
        <f t="shared" si="5"/>
        <v>0606Izbica</v>
      </c>
      <c r="D381" s="2" t="s">
        <v>1970</v>
      </c>
    </row>
    <row r="382" spans="1:4">
      <c r="A382" s="2" t="s">
        <v>2391</v>
      </c>
      <c r="B382" s="79" t="s">
        <v>1694</v>
      </c>
      <c r="C382" s="79" t="str">
        <f t="shared" si="5"/>
        <v>0606Krasnystaw</v>
      </c>
      <c r="D382" s="2" t="s">
        <v>1990</v>
      </c>
    </row>
    <row r="383" spans="1:4">
      <c r="A383" s="2" t="s">
        <v>2391</v>
      </c>
      <c r="B383" s="79" t="s">
        <v>2395</v>
      </c>
      <c r="C383" s="79" t="str">
        <f t="shared" si="5"/>
        <v>0606Kraśniczyn</v>
      </c>
      <c r="D383" s="2" t="s">
        <v>1971</v>
      </c>
    </row>
    <row r="384" spans="1:4">
      <c r="A384" s="2" t="s">
        <v>2391</v>
      </c>
      <c r="B384" s="79" t="s">
        <v>2396</v>
      </c>
      <c r="C384" s="79" t="str">
        <f t="shared" si="5"/>
        <v>0606Łopiennik Górny</v>
      </c>
      <c r="D384" s="2" t="s">
        <v>1991</v>
      </c>
    </row>
    <row r="385" spans="1:4">
      <c r="A385" s="2" t="s">
        <v>2391</v>
      </c>
      <c r="B385" s="79" t="s">
        <v>2397</v>
      </c>
      <c r="C385" s="79" t="str">
        <f t="shared" si="5"/>
        <v>0606Rudnik</v>
      </c>
      <c r="D385" s="2" t="s">
        <v>1992</v>
      </c>
    </row>
    <row r="386" spans="1:4">
      <c r="A386" s="2" t="s">
        <v>2391</v>
      </c>
      <c r="B386" s="79" t="s">
        <v>2398</v>
      </c>
      <c r="C386" s="79" t="str">
        <f t="shared" si="5"/>
        <v>0606Siennica Różana</v>
      </c>
      <c r="D386" s="2" t="s">
        <v>1973</v>
      </c>
    </row>
    <row r="387" spans="1:4">
      <c r="A387" s="2" t="s">
        <v>2391</v>
      </c>
      <c r="B387" s="79" t="s">
        <v>2399</v>
      </c>
      <c r="C387" s="79" t="str">
        <f t="shared" ref="C387:C450" si="6">A387&amp;B387</f>
        <v>0606Żółkiewka</v>
      </c>
      <c r="D387" s="2" t="s">
        <v>1993</v>
      </c>
    </row>
    <row r="388" spans="1:4">
      <c r="A388" s="2" t="s">
        <v>2400</v>
      </c>
      <c r="B388" s="79" t="s">
        <v>1690</v>
      </c>
      <c r="C388" s="79" t="str">
        <f t="shared" si="6"/>
        <v>0607Kraśnik</v>
      </c>
      <c r="D388" s="2" t="s">
        <v>1988</v>
      </c>
    </row>
    <row r="389" spans="1:4">
      <c r="A389" s="2" t="s">
        <v>2400</v>
      </c>
      <c r="B389" s="79" t="s">
        <v>2401</v>
      </c>
      <c r="C389" s="79" t="str">
        <f t="shared" si="6"/>
        <v>0607Annopol</v>
      </c>
      <c r="D389" s="2" t="s">
        <v>1969</v>
      </c>
    </row>
    <row r="390" spans="1:4">
      <c r="A390" s="2" t="s">
        <v>2400</v>
      </c>
      <c r="B390" s="79" t="s">
        <v>2402</v>
      </c>
      <c r="C390" s="79" t="str">
        <f t="shared" si="6"/>
        <v>0607Dzierzkowice</v>
      </c>
      <c r="D390" s="2" t="s">
        <v>1989</v>
      </c>
    </row>
    <row r="391" spans="1:4">
      <c r="A391" s="2" t="s">
        <v>2400</v>
      </c>
      <c r="B391" s="79" t="s">
        <v>2403</v>
      </c>
      <c r="C391" s="79" t="str">
        <f t="shared" si="6"/>
        <v>0607Gościeradów</v>
      </c>
      <c r="D391" s="2" t="s">
        <v>1970</v>
      </c>
    </row>
    <row r="392" spans="1:4">
      <c r="A392" s="2" t="s">
        <v>2400</v>
      </c>
      <c r="B392" s="79" t="s">
        <v>1690</v>
      </c>
      <c r="C392" s="79" t="str">
        <f t="shared" si="6"/>
        <v>0607Kraśnik</v>
      </c>
      <c r="D392" s="2" t="s">
        <v>1990</v>
      </c>
    </row>
    <row r="393" spans="1:4">
      <c r="A393" s="2" t="s">
        <v>2400</v>
      </c>
      <c r="B393" s="79" t="s">
        <v>2404</v>
      </c>
      <c r="C393" s="79" t="str">
        <f t="shared" si="6"/>
        <v>0607Szastarka</v>
      </c>
      <c r="D393" s="2" t="s">
        <v>1971</v>
      </c>
    </row>
    <row r="394" spans="1:4">
      <c r="A394" s="2" t="s">
        <v>2400</v>
      </c>
      <c r="B394" s="79" t="s">
        <v>2405</v>
      </c>
      <c r="C394" s="79" t="str">
        <f t="shared" si="6"/>
        <v>0607Trzydnik Duży</v>
      </c>
      <c r="D394" s="2" t="s">
        <v>1991</v>
      </c>
    </row>
    <row r="395" spans="1:4">
      <c r="A395" s="2" t="s">
        <v>2400</v>
      </c>
      <c r="B395" s="79" t="s">
        <v>2406</v>
      </c>
      <c r="C395" s="79" t="str">
        <f t="shared" si="6"/>
        <v>0607Urzędów</v>
      </c>
      <c r="D395" s="2" t="s">
        <v>1972</v>
      </c>
    </row>
    <row r="396" spans="1:4">
      <c r="A396" s="2" t="s">
        <v>2400</v>
      </c>
      <c r="B396" s="79" t="s">
        <v>2407</v>
      </c>
      <c r="C396" s="79" t="str">
        <f t="shared" si="6"/>
        <v>0607Wilkołaz</v>
      </c>
      <c r="D396" s="2" t="s">
        <v>1992</v>
      </c>
    </row>
    <row r="397" spans="1:4">
      <c r="A397" s="2" t="s">
        <v>2400</v>
      </c>
      <c r="B397" s="79" t="s">
        <v>2408</v>
      </c>
      <c r="C397" s="79" t="str">
        <f t="shared" si="6"/>
        <v>0607Zakrzówek</v>
      </c>
      <c r="D397" s="2" t="s">
        <v>1973</v>
      </c>
    </row>
    <row r="398" spans="1:4">
      <c r="A398" s="2" t="s">
        <v>2409</v>
      </c>
      <c r="B398" s="79" t="s">
        <v>1686</v>
      </c>
      <c r="C398" s="79" t="str">
        <f t="shared" si="6"/>
        <v>0608Lubartów</v>
      </c>
      <c r="D398" s="2" t="s">
        <v>1988</v>
      </c>
    </row>
    <row r="399" spans="1:4">
      <c r="A399" s="2" t="s">
        <v>2409</v>
      </c>
      <c r="B399" s="79" t="s">
        <v>2410</v>
      </c>
      <c r="C399" s="79" t="str">
        <f t="shared" si="6"/>
        <v>0608Abramów</v>
      </c>
      <c r="D399" s="2" t="s">
        <v>1969</v>
      </c>
    </row>
    <row r="400" spans="1:4">
      <c r="A400" s="2" t="s">
        <v>2409</v>
      </c>
      <c r="B400" s="79" t="s">
        <v>2411</v>
      </c>
      <c r="C400" s="79" t="str">
        <f t="shared" si="6"/>
        <v>0608Firlej</v>
      </c>
      <c r="D400" s="2" t="s">
        <v>1989</v>
      </c>
    </row>
    <row r="401" spans="1:4">
      <c r="A401" s="2" t="s">
        <v>2409</v>
      </c>
      <c r="B401" s="79" t="s">
        <v>2412</v>
      </c>
      <c r="C401" s="79" t="str">
        <f t="shared" si="6"/>
        <v>0608Jeziorzany</v>
      </c>
      <c r="D401" s="2" t="s">
        <v>1970</v>
      </c>
    </row>
    <row r="402" spans="1:4">
      <c r="A402" s="2" t="s">
        <v>2409</v>
      </c>
      <c r="B402" s="79" t="s">
        <v>2413</v>
      </c>
      <c r="C402" s="79" t="str">
        <f t="shared" si="6"/>
        <v>0608Kamionka</v>
      </c>
      <c r="D402" s="2" t="s">
        <v>1990</v>
      </c>
    </row>
    <row r="403" spans="1:4">
      <c r="A403" s="2" t="s">
        <v>2409</v>
      </c>
      <c r="B403" s="79" t="s">
        <v>2414</v>
      </c>
      <c r="C403" s="79" t="str">
        <f t="shared" si="6"/>
        <v>0608Kock</v>
      </c>
      <c r="D403" s="2" t="s">
        <v>1971</v>
      </c>
    </row>
    <row r="404" spans="1:4">
      <c r="A404" s="2" t="s">
        <v>2409</v>
      </c>
      <c r="B404" s="79" t="s">
        <v>1686</v>
      </c>
      <c r="C404" s="79" t="str">
        <f t="shared" si="6"/>
        <v>0608Lubartów</v>
      </c>
      <c r="D404" s="2" t="s">
        <v>1991</v>
      </c>
    </row>
    <row r="405" spans="1:4">
      <c r="A405" s="2" t="s">
        <v>2409</v>
      </c>
      <c r="B405" s="79" t="s">
        <v>2415</v>
      </c>
      <c r="C405" s="79" t="str">
        <f t="shared" si="6"/>
        <v>0608Michów</v>
      </c>
      <c r="D405" s="2" t="s">
        <v>1972</v>
      </c>
    </row>
    <row r="406" spans="1:4">
      <c r="A406" s="2" t="s">
        <v>2409</v>
      </c>
      <c r="B406" s="79" t="s">
        <v>2416</v>
      </c>
      <c r="C406" s="79" t="str">
        <f t="shared" si="6"/>
        <v>0608Niedźwiada</v>
      </c>
      <c r="D406" s="2" t="s">
        <v>1992</v>
      </c>
    </row>
    <row r="407" spans="1:4">
      <c r="A407" s="2" t="s">
        <v>2409</v>
      </c>
      <c r="B407" s="79" t="s">
        <v>2417</v>
      </c>
      <c r="C407" s="79" t="str">
        <f t="shared" si="6"/>
        <v>0608Ostrów Lubelski</v>
      </c>
      <c r="D407" s="2" t="s">
        <v>1973</v>
      </c>
    </row>
    <row r="408" spans="1:4">
      <c r="A408" s="2" t="s">
        <v>2409</v>
      </c>
      <c r="B408" s="79" t="s">
        <v>2418</v>
      </c>
      <c r="C408" s="79" t="str">
        <f t="shared" si="6"/>
        <v>0608Ostrówek</v>
      </c>
      <c r="D408" s="2" t="s">
        <v>1993</v>
      </c>
    </row>
    <row r="409" spans="1:4">
      <c r="A409" s="2" t="s">
        <v>2409</v>
      </c>
      <c r="B409" s="79" t="s">
        <v>2419</v>
      </c>
      <c r="C409" s="79" t="str">
        <f t="shared" si="6"/>
        <v>0608Serniki</v>
      </c>
      <c r="D409" s="2" t="s">
        <v>1974</v>
      </c>
    </row>
    <row r="410" spans="1:4">
      <c r="A410" s="2" t="s">
        <v>2409</v>
      </c>
      <c r="B410" s="79" t="s">
        <v>2420</v>
      </c>
      <c r="C410" s="79" t="str">
        <f t="shared" si="6"/>
        <v>0608Uścimów</v>
      </c>
      <c r="D410" s="2" t="s">
        <v>1994</v>
      </c>
    </row>
    <row r="411" spans="1:4">
      <c r="A411" s="2" t="s">
        <v>2421</v>
      </c>
      <c r="B411" s="79" t="s">
        <v>2422</v>
      </c>
      <c r="C411" s="79" t="str">
        <f t="shared" si="6"/>
        <v>0609Bełżyce</v>
      </c>
      <c r="D411" s="2" t="s">
        <v>1988</v>
      </c>
    </row>
    <row r="412" spans="1:4">
      <c r="A412" s="2" t="s">
        <v>2421</v>
      </c>
      <c r="B412" s="79" t="s">
        <v>2423</v>
      </c>
      <c r="C412" s="79" t="str">
        <f t="shared" si="6"/>
        <v>0609Borzechów</v>
      </c>
      <c r="D412" s="2" t="s">
        <v>1969</v>
      </c>
    </row>
    <row r="413" spans="1:4">
      <c r="A413" s="2" t="s">
        <v>2421</v>
      </c>
      <c r="B413" s="79" t="s">
        <v>2424</v>
      </c>
      <c r="C413" s="79" t="str">
        <f t="shared" si="6"/>
        <v>0609Bychawa</v>
      </c>
      <c r="D413" s="2" t="s">
        <v>1989</v>
      </c>
    </row>
    <row r="414" spans="1:4">
      <c r="A414" s="2" t="s">
        <v>2421</v>
      </c>
      <c r="B414" s="79" t="s">
        <v>2425</v>
      </c>
      <c r="C414" s="79" t="str">
        <f t="shared" si="6"/>
        <v>0609Garbów</v>
      </c>
      <c r="D414" s="2" t="s">
        <v>1970</v>
      </c>
    </row>
    <row r="415" spans="1:4">
      <c r="A415" s="2" t="s">
        <v>2421</v>
      </c>
      <c r="B415" s="79" t="s">
        <v>2426</v>
      </c>
      <c r="C415" s="79" t="str">
        <f t="shared" si="6"/>
        <v>0609Głusk</v>
      </c>
      <c r="D415" s="2" t="s">
        <v>1990</v>
      </c>
    </row>
    <row r="416" spans="1:4">
      <c r="A416" s="2" t="s">
        <v>2421</v>
      </c>
      <c r="B416" s="79" t="s">
        <v>2427</v>
      </c>
      <c r="C416" s="79" t="str">
        <f t="shared" si="6"/>
        <v>0609Jabłonna</v>
      </c>
      <c r="D416" s="2" t="s">
        <v>1971</v>
      </c>
    </row>
    <row r="417" spans="1:4">
      <c r="A417" s="2" t="s">
        <v>2421</v>
      </c>
      <c r="B417" s="79" t="s">
        <v>2428</v>
      </c>
      <c r="C417" s="79" t="str">
        <f t="shared" si="6"/>
        <v>0609Jastków</v>
      </c>
      <c r="D417" s="2" t="s">
        <v>1991</v>
      </c>
    </row>
    <row r="418" spans="1:4">
      <c r="A418" s="2" t="s">
        <v>2421</v>
      </c>
      <c r="B418" s="79" t="s">
        <v>2429</v>
      </c>
      <c r="C418" s="79" t="str">
        <f t="shared" si="6"/>
        <v>0609Konopnica</v>
      </c>
      <c r="D418" s="2" t="s">
        <v>1972</v>
      </c>
    </row>
    <row r="419" spans="1:4">
      <c r="A419" s="2" t="s">
        <v>2421</v>
      </c>
      <c r="B419" s="79" t="s">
        <v>2430</v>
      </c>
      <c r="C419" s="79" t="str">
        <f t="shared" si="6"/>
        <v>0609Krzczonów</v>
      </c>
      <c r="D419" s="2" t="s">
        <v>1992</v>
      </c>
    </row>
    <row r="420" spans="1:4">
      <c r="A420" s="2" t="s">
        <v>2421</v>
      </c>
      <c r="B420" s="79" t="s">
        <v>2431</v>
      </c>
      <c r="C420" s="79" t="str">
        <f t="shared" si="6"/>
        <v>0609Niedrzwica Duża</v>
      </c>
      <c r="D420" s="2" t="s">
        <v>1973</v>
      </c>
    </row>
    <row r="421" spans="1:4">
      <c r="A421" s="2" t="s">
        <v>2421</v>
      </c>
      <c r="B421" s="79" t="s">
        <v>2432</v>
      </c>
      <c r="C421" s="79" t="str">
        <f t="shared" si="6"/>
        <v>0609Niemce</v>
      </c>
      <c r="D421" s="2" t="s">
        <v>1993</v>
      </c>
    </row>
    <row r="422" spans="1:4">
      <c r="A422" s="2" t="s">
        <v>2421</v>
      </c>
      <c r="B422" s="79" t="s">
        <v>2433</v>
      </c>
      <c r="C422" s="79" t="str">
        <f t="shared" si="6"/>
        <v>0609Strzyżewice</v>
      </c>
      <c r="D422" s="2" t="s">
        <v>1974</v>
      </c>
    </row>
    <row r="423" spans="1:4">
      <c r="A423" s="2" t="s">
        <v>2421</v>
      </c>
      <c r="B423" s="79" t="s">
        <v>2434</v>
      </c>
      <c r="C423" s="79" t="str">
        <f t="shared" si="6"/>
        <v>0609Wojciechów</v>
      </c>
      <c r="D423" s="2" t="s">
        <v>1994</v>
      </c>
    </row>
    <row r="424" spans="1:4">
      <c r="A424" s="2" t="s">
        <v>2421</v>
      </c>
      <c r="B424" s="79" t="s">
        <v>2435</v>
      </c>
      <c r="C424" s="79" t="str">
        <f t="shared" si="6"/>
        <v>0609Wólka</v>
      </c>
      <c r="D424" s="2" t="s">
        <v>1975</v>
      </c>
    </row>
    <row r="425" spans="1:4">
      <c r="A425" s="2" t="s">
        <v>2421</v>
      </c>
      <c r="B425" s="79" t="s">
        <v>2436</v>
      </c>
      <c r="C425" s="79" t="str">
        <f t="shared" si="6"/>
        <v>0609Wysokie</v>
      </c>
      <c r="D425" s="2" t="s">
        <v>1995</v>
      </c>
    </row>
    <row r="426" spans="1:4">
      <c r="A426" s="2" t="s">
        <v>2421</v>
      </c>
      <c r="B426" s="79" t="s">
        <v>2437</v>
      </c>
      <c r="C426" s="79" t="str">
        <f t="shared" si="6"/>
        <v>0609Zakrzew</v>
      </c>
      <c r="D426" s="2" t="s">
        <v>1976</v>
      </c>
    </row>
    <row r="427" spans="1:4">
      <c r="A427" s="2" t="s">
        <v>2438</v>
      </c>
      <c r="B427" s="79" t="s">
        <v>2439</v>
      </c>
      <c r="C427" s="79" t="str">
        <f t="shared" si="6"/>
        <v>0610Cyców</v>
      </c>
      <c r="D427" s="2" t="s">
        <v>1988</v>
      </c>
    </row>
    <row r="428" spans="1:4">
      <c r="A428" s="2" t="s">
        <v>2438</v>
      </c>
      <c r="B428" s="79" t="s">
        <v>2440</v>
      </c>
      <c r="C428" s="79" t="str">
        <f t="shared" si="6"/>
        <v>0610Ludwin</v>
      </c>
      <c r="D428" s="2" t="s">
        <v>1969</v>
      </c>
    </row>
    <row r="429" spans="1:4">
      <c r="A429" s="2" t="s">
        <v>2438</v>
      </c>
      <c r="B429" s="79" t="s">
        <v>1682</v>
      </c>
      <c r="C429" s="79" t="str">
        <f t="shared" si="6"/>
        <v>0610Łęczna</v>
      </c>
      <c r="D429" s="2" t="s">
        <v>1989</v>
      </c>
    </row>
    <row r="430" spans="1:4">
      <c r="A430" s="2" t="s">
        <v>2438</v>
      </c>
      <c r="B430" s="79" t="s">
        <v>2441</v>
      </c>
      <c r="C430" s="79" t="str">
        <f t="shared" si="6"/>
        <v>0610Milejów</v>
      </c>
      <c r="D430" s="2" t="s">
        <v>1970</v>
      </c>
    </row>
    <row r="431" spans="1:4">
      <c r="A431" s="2" t="s">
        <v>2438</v>
      </c>
      <c r="B431" s="79" t="s">
        <v>2442</v>
      </c>
      <c r="C431" s="79" t="str">
        <f t="shared" si="6"/>
        <v>0610Puchaczów</v>
      </c>
      <c r="D431" s="2" t="s">
        <v>1990</v>
      </c>
    </row>
    <row r="432" spans="1:4">
      <c r="A432" s="2" t="s">
        <v>2438</v>
      </c>
      <c r="B432" s="79" t="s">
        <v>2443</v>
      </c>
      <c r="C432" s="79" t="str">
        <f t="shared" si="6"/>
        <v>0610Spiczyn</v>
      </c>
      <c r="D432" s="2" t="s">
        <v>1971</v>
      </c>
    </row>
    <row r="433" spans="1:4">
      <c r="A433" s="2" t="s">
        <v>2444</v>
      </c>
      <c r="B433" s="79" t="s">
        <v>1678</v>
      </c>
      <c r="C433" s="79" t="str">
        <f t="shared" si="6"/>
        <v>0611Łuków</v>
      </c>
      <c r="D433" s="2" t="s">
        <v>1988</v>
      </c>
    </row>
    <row r="434" spans="1:4">
      <c r="A434" s="2" t="s">
        <v>2444</v>
      </c>
      <c r="B434" s="79" t="s">
        <v>2445</v>
      </c>
      <c r="C434" s="79" t="str">
        <f t="shared" si="6"/>
        <v>0611Stoczek Łukowski</v>
      </c>
      <c r="D434" s="2" t="s">
        <v>1969</v>
      </c>
    </row>
    <row r="435" spans="1:4">
      <c r="A435" s="2" t="s">
        <v>2444</v>
      </c>
      <c r="B435" s="79" t="s">
        <v>2446</v>
      </c>
      <c r="C435" s="79" t="str">
        <f t="shared" si="6"/>
        <v>0611Adamów</v>
      </c>
      <c r="D435" s="2" t="s">
        <v>1989</v>
      </c>
    </row>
    <row r="436" spans="1:4">
      <c r="A436" s="2" t="s">
        <v>2444</v>
      </c>
      <c r="B436" s="79" t="s">
        <v>2447</v>
      </c>
      <c r="C436" s="79" t="str">
        <f t="shared" si="6"/>
        <v>0611Krzywda</v>
      </c>
      <c r="D436" s="2" t="s">
        <v>1970</v>
      </c>
    </row>
    <row r="437" spans="1:4">
      <c r="A437" s="2" t="s">
        <v>2444</v>
      </c>
      <c r="B437" s="79" t="s">
        <v>1678</v>
      </c>
      <c r="C437" s="79" t="str">
        <f t="shared" si="6"/>
        <v>0611Łuków</v>
      </c>
      <c r="D437" s="2" t="s">
        <v>1990</v>
      </c>
    </row>
    <row r="438" spans="1:4">
      <c r="A438" s="2" t="s">
        <v>2444</v>
      </c>
      <c r="B438" s="79" t="s">
        <v>2448</v>
      </c>
      <c r="C438" s="79" t="str">
        <f t="shared" si="6"/>
        <v>0611Serokomla</v>
      </c>
      <c r="D438" s="2" t="s">
        <v>1971</v>
      </c>
    </row>
    <row r="439" spans="1:4">
      <c r="A439" s="2" t="s">
        <v>2444</v>
      </c>
      <c r="B439" s="79" t="s">
        <v>2449</v>
      </c>
      <c r="C439" s="79" t="str">
        <f t="shared" si="6"/>
        <v>0611Stanin</v>
      </c>
      <c r="D439" s="2" t="s">
        <v>1991</v>
      </c>
    </row>
    <row r="440" spans="1:4">
      <c r="A440" s="2" t="s">
        <v>2444</v>
      </c>
      <c r="B440" s="79" t="s">
        <v>2445</v>
      </c>
      <c r="C440" s="79" t="str">
        <f t="shared" si="6"/>
        <v>0611Stoczek Łukowski</v>
      </c>
      <c r="D440" s="2" t="s">
        <v>1972</v>
      </c>
    </row>
    <row r="441" spans="1:4">
      <c r="A441" s="2" t="s">
        <v>2444</v>
      </c>
      <c r="B441" s="79" t="s">
        <v>2450</v>
      </c>
      <c r="C441" s="79" t="str">
        <f t="shared" si="6"/>
        <v>0611Trzebieszów</v>
      </c>
      <c r="D441" s="2" t="s">
        <v>1992</v>
      </c>
    </row>
    <row r="442" spans="1:4">
      <c r="A442" s="2" t="s">
        <v>2444</v>
      </c>
      <c r="B442" s="79" t="s">
        <v>2451</v>
      </c>
      <c r="C442" s="79" t="str">
        <f t="shared" si="6"/>
        <v>0611Wojcieszków</v>
      </c>
      <c r="D442" s="2" t="s">
        <v>1973</v>
      </c>
    </row>
    <row r="443" spans="1:4">
      <c r="A443" s="2" t="s">
        <v>2444</v>
      </c>
      <c r="B443" s="79" t="s">
        <v>2452</v>
      </c>
      <c r="C443" s="79" t="str">
        <f t="shared" si="6"/>
        <v>0611Wola Mysłowska</v>
      </c>
      <c r="D443" s="2" t="s">
        <v>1993</v>
      </c>
    </row>
    <row r="444" spans="1:4">
      <c r="A444" s="2" t="s">
        <v>2453</v>
      </c>
      <c r="B444" s="79" t="s">
        <v>2454</v>
      </c>
      <c r="C444" s="79" t="str">
        <f t="shared" si="6"/>
        <v>0612Chodel</v>
      </c>
      <c r="D444" s="2" t="s">
        <v>1988</v>
      </c>
    </row>
    <row r="445" spans="1:4">
      <c r="A445" s="2" t="s">
        <v>2453</v>
      </c>
      <c r="B445" s="79" t="s">
        <v>2455</v>
      </c>
      <c r="C445" s="79" t="str">
        <f t="shared" si="6"/>
        <v>0612Józefów nad Wisłą</v>
      </c>
      <c r="D445" s="2" t="s">
        <v>1969</v>
      </c>
    </row>
    <row r="446" spans="1:4">
      <c r="A446" s="2" t="s">
        <v>2453</v>
      </c>
      <c r="B446" s="79" t="s">
        <v>2456</v>
      </c>
      <c r="C446" s="79" t="str">
        <f t="shared" si="6"/>
        <v>0612Karczmiska</v>
      </c>
      <c r="D446" s="2" t="s">
        <v>1989</v>
      </c>
    </row>
    <row r="447" spans="1:4">
      <c r="A447" s="2" t="s">
        <v>2453</v>
      </c>
      <c r="B447" s="79" t="s">
        <v>2457</v>
      </c>
      <c r="C447" s="79" t="str">
        <f t="shared" si="6"/>
        <v>0612Łaziska</v>
      </c>
      <c r="D447" s="2" t="s">
        <v>1970</v>
      </c>
    </row>
    <row r="448" spans="1:4">
      <c r="A448" s="2" t="s">
        <v>2453</v>
      </c>
      <c r="B448" s="79" t="s">
        <v>1674</v>
      </c>
      <c r="C448" s="79" t="str">
        <f t="shared" si="6"/>
        <v>0612Opole Lubelskie</v>
      </c>
      <c r="D448" s="2" t="s">
        <v>1990</v>
      </c>
    </row>
    <row r="449" spans="1:4">
      <c r="A449" s="2" t="s">
        <v>2453</v>
      </c>
      <c r="B449" s="79" t="s">
        <v>2458</v>
      </c>
      <c r="C449" s="79" t="str">
        <f t="shared" si="6"/>
        <v>0612Poniatowa</v>
      </c>
      <c r="D449" s="2" t="s">
        <v>1971</v>
      </c>
    </row>
    <row r="450" spans="1:4">
      <c r="A450" s="2" t="s">
        <v>2453</v>
      </c>
      <c r="B450" s="79" t="s">
        <v>2459</v>
      </c>
      <c r="C450" s="79" t="str">
        <f t="shared" si="6"/>
        <v>0612Wilków</v>
      </c>
      <c r="D450" s="2" t="s">
        <v>1991</v>
      </c>
    </row>
    <row r="451" spans="1:4">
      <c r="A451" s="2" t="s">
        <v>2460</v>
      </c>
      <c r="B451" s="79" t="s">
        <v>2461</v>
      </c>
      <c r="C451" s="79" t="str">
        <f t="shared" ref="C451:C514" si="7">A451&amp;B451</f>
        <v>0613Dębowa Kłoda</v>
      </c>
      <c r="D451" s="2" t="s">
        <v>1988</v>
      </c>
    </row>
    <row r="452" spans="1:4">
      <c r="A452" s="2" t="s">
        <v>2460</v>
      </c>
      <c r="B452" s="79" t="s">
        <v>2462</v>
      </c>
      <c r="C452" s="79" t="str">
        <f t="shared" si="7"/>
        <v>0613Jabłoń</v>
      </c>
      <c r="D452" s="2" t="s">
        <v>1969</v>
      </c>
    </row>
    <row r="453" spans="1:4">
      <c r="A453" s="2" t="s">
        <v>2460</v>
      </c>
      <c r="B453" s="79" t="s">
        <v>2463</v>
      </c>
      <c r="C453" s="79" t="str">
        <f t="shared" si="7"/>
        <v>0613Milanów</v>
      </c>
      <c r="D453" s="2" t="s">
        <v>1989</v>
      </c>
    </row>
    <row r="454" spans="1:4">
      <c r="A454" s="2" t="s">
        <v>2460</v>
      </c>
      <c r="B454" s="79" t="s">
        <v>1670</v>
      </c>
      <c r="C454" s="79" t="str">
        <f t="shared" si="7"/>
        <v>0613Parczew</v>
      </c>
      <c r="D454" s="2" t="s">
        <v>1970</v>
      </c>
    </row>
    <row r="455" spans="1:4">
      <c r="A455" s="2" t="s">
        <v>2460</v>
      </c>
      <c r="B455" s="79" t="s">
        <v>2464</v>
      </c>
      <c r="C455" s="79" t="str">
        <f t="shared" si="7"/>
        <v>0613Podedwórze</v>
      </c>
      <c r="D455" s="2" t="s">
        <v>1990</v>
      </c>
    </row>
    <row r="456" spans="1:4">
      <c r="A456" s="2" t="s">
        <v>2460</v>
      </c>
      <c r="B456" s="79" t="s">
        <v>2465</v>
      </c>
      <c r="C456" s="79" t="str">
        <f t="shared" si="7"/>
        <v>0613Siemień</v>
      </c>
      <c r="D456" s="2" t="s">
        <v>1971</v>
      </c>
    </row>
    <row r="457" spans="1:4">
      <c r="A457" s="2" t="s">
        <v>2460</v>
      </c>
      <c r="B457" s="79" t="s">
        <v>2466</v>
      </c>
      <c r="C457" s="79" t="str">
        <f t="shared" si="7"/>
        <v>0613Sosnowica</v>
      </c>
      <c r="D457" s="2" t="s">
        <v>1991</v>
      </c>
    </row>
    <row r="458" spans="1:4">
      <c r="A458" s="2" t="s">
        <v>2467</v>
      </c>
      <c r="B458" s="79" t="s">
        <v>1666</v>
      </c>
      <c r="C458" s="79" t="str">
        <f t="shared" si="7"/>
        <v>0614Puławy</v>
      </c>
      <c r="D458" s="2" t="s">
        <v>1988</v>
      </c>
    </row>
    <row r="459" spans="1:4">
      <c r="A459" s="2" t="s">
        <v>2467</v>
      </c>
      <c r="B459" s="79" t="s">
        <v>2468</v>
      </c>
      <c r="C459" s="79" t="str">
        <f t="shared" si="7"/>
        <v>0614Baranów</v>
      </c>
      <c r="D459" s="2" t="s">
        <v>1969</v>
      </c>
    </row>
    <row r="460" spans="1:4">
      <c r="A460" s="2" t="s">
        <v>2467</v>
      </c>
      <c r="B460" s="79" t="s">
        <v>2469</v>
      </c>
      <c r="C460" s="79" t="str">
        <f t="shared" si="7"/>
        <v>0614Janowiec</v>
      </c>
      <c r="D460" s="2" t="s">
        <v>1989</v>
      </c>
    </row>
    <row r="461" spans="1:4">
      <c r="A461" s="2" t="s">
        <v>2467</v>
      </c>
      <c r="B461" s="79" t="s">
        <v>2470</v>
      </c>
      <c r="C461" s="79" t="str">
        <f t="shared" si="7"/>
        <v>0614Kazimierz Dolny</v>
      </c>
      <c r="D461" s="2" t="s">
        <v>1970</v>
      </c>
    </row>
    <row r="462" spans="1:4">
      <c r="A462" s="2" t="s">
        <v>2467</v>
      </c>
      <c r="B462" s="79" t="s">
        <v>2471</v>
      </c>
      <c r="C462" s="79" t="str">
        <f t="shared" si="7"/>
        <v>0614Końskowola</v>
      </c>
      <c r="D462" s="2" t="s">
        <v>1990</v>
      </c>
    </row>
    <row r="463" spans="1:4">
      <c r="A463" s="2" t="s">
        <v>2467</v>
      </c>
      <c r="B463" s="79" t="s">
        <v>2472</v>
      </c>
      <c r="C463" s="79" t="str">
        <f t="shared" si="7"/>
        <v>0614Kurów</v>
      </c>
      <c r="D463" s="2" t="s">
        <v>1971</v>
      </c>
    </row>
    <row r="464" spans="1:4">
      <c r="A464" s="2" t="s">
        <v>2467</v>
      </c>
      <c r="B464" s="79" t="s">
        <v>2473</v>
      </c>
      <c r="C464" s="79" t="str">
        <f t="shared" si="7"/>
        <v>0614Markuszów</v>
      </c>
      <c r="D464" s="2" t="s">
        <v>1991</v>
      </c>
    </row>
    <row r="465" spans="1:4">
      <c r="A465" s="2" t="s">
        <v>2467</v>
      </c>
      <c r="B465" s="79" t="s">
        <v>2474</v>
      </c>
      <c r="C465" s="79" t="str">
        <f t="shared" si="7"/>
        <v>0614Nałęczów</v>
      </c>
      <c r="D465" s="2" t="s">
        <v>1972</v>
      </c>
    </row>
    <row r="466" spans="1:4">
      <c r="A466" s="2" t="s">
        <v>2467</v>
      </c>
      <c r="B466" s="79" t="s">
        <v>1666</v>
      </c>
      <c r="C466" s="79" t="str">
        <f t="shared" si="7"/>
        <v>0614Puławy</v>
      </c>
      <c r="D466" s="2" t="s">
        <v>1992</v>
      </c>
    </row>
    <row r="467" spans="1:4">
      <c r="A467" s="2" t="s">
        <v>2467</v>
      </c>
      <c r="B467" s="79" t="s">
        <v>2475</v>
      </c>
      <c r="C467" s="79" t="str">
        <f t="shared" si="7"/>
        <v>0614Wąwolnica</v>
      </c>
      <c r="D467" s="2" t="s">
        <v>1973</v>
      </c>
    </row>
    <row r="468" spans="1:4">
      <c r="A468" s="2" t="s">
        <v>2467</v>
      </c>
      <c r="B468" s="79" t="s">
        <v>2476</v>
      </c>
      <c r="C468" s="79" t="str">
        <f t="shared" si="7"/>
        <v>0614Żyrzyn</v>
      </c>
      <c r="D468" s="2" t="s">
        <v>1993</v>
      </c>
    </row>
    <row r="469" spans="1:4">
      <c r="A469" s="2" t="s">
        <v>2477</v>
      </c>
      <c r="B469" s="79" t="s">
        <v>1663</v>
      </c>
      <c r="C469" s="79" t="str">
        <f t="shared" si="7"/>
        <v>0615Radzyń Podlaski</v>
      </c>
      <c r="D469" s="2" t="s">
        <v>1988</v>
      </c>
    </row>
    <row r="470" spans="1:4">
      <c r="A470" s="2" t="s">
        <v>2477</v>
      </c>
      <c r="B470" s="79" t="s">
        <v>2478</v>
      </c>
      <c r="C470" s="79" t="str">
        <f t="shared" si="7"/>
        <v>0615Borki</v>
      </c>
      <c r="D470" s="2" t="s">
        <v>1969</v>
      </c>
    </row>
    <row r="471" spans="1:4">
      <c r="A471" s="2" t="s">
        <v>2477</v>
      </c>
      <c r="B471" s="79" t="s">
        <v>2479</v>
      </c>
      <c r="C471" s="79" t="str">
        <f t="shared" si="7"/>
        <v>0615Czemierniki</v>
      </c>
      <c r="D471" s="2" t="s">
        <v>1989</v>
      </c>
    </row>
    <row r="472" spans="1:4">
      <c r="A472" s="2" t="s">
        <v>2477</v>
      </c>
      <c r="B472" s="79" t="s">
        <v>2480</v>
      </c>
      <c r="C472" s="79" t="str">
        <f t="shared" si="7"/>
        <v>0615Kąkolewnica</v>
      </c>
      <c r="D472" s="2" t="s">
        <v>1970</v>
      </c>
    </row>
    <row r="473" spans="1:4">
      <c r="A473" s="2" t="s">
        <v>2477</v>
      </c>
      <c r="B473" s="79" t="s">
        <v>2481</v>
      </c>
      <c r="C473" s="79" t="str">
        <f t="shared" si="7"/>
        <v>0615Komarówka Podlaska</v>
      </c>
      <c r="D473" s="2" t="s">
        <v>1990</v>
      </c>
    </row>
    <row r="474" spans="1:4">
      <c r="A474" s="2" t="s">
        <v>2477</v>
      </c>
      <c r="B474" s="79" t="s">
        <v>1663</v>
      </c>
      <c r="C474" s="79" t="str">
        <f t="shared" si="7"/>
        <v>0615Radzyń Podlaski</v>
      </c>
      <c r="D474" s="2" t="s">
        <v>1971</v>
      </c>
    </row>
    <row r="475" spans="1:4">
      <c r="A475" s="2" t="s">
        <v>2477</v>
      </c>
      <c r="B475" s="79" t="s">
        <v>2482</v>
      </c>
      <c r="C475" s="79" t="str">
        <f t="shared" si="7"/>
        <v>0615Ulan-Majorat</v>
      </c>
      <c r="D475" s="2" t="s">
        <v>1991</v>
      </c>
    </row>
    <row r="476" spans="1:4">
      <c r="A476" s="2" t="s">
        <v>2477</v>
      </c>
      <c r="B476" s="79" t="s">
        <v>2483</v>
      </c>
      <c r="C476" s="79" t="str">
        <f t="shared" si="7"/>
        <v>0615Wohyń</v>
      </c>
      <c r="D476" s="2" t="s">
        <v>1972</v>
      </c>
    </row>
    <row r="477" spans="1:4">
      <c r="A477" s="2" t="s">
        <v>2484</v>
      </c>
      <c r="B477" s="79" t="s">
        <v>2485</v>
      </c>
      <c r="C477" s="79" t="str">
        <f t="shared" si="7"/>
        <v>0616Dęblin</v>
      </c>
      <c r="D477" s="2" t="s">
        <v>1988</v>
      </c>
    </row>
    <row r="478" spans="1:4">
      <c r="A478" s="2" t="s">
        <v>2484</v>
      </c>
      <c r="B478" s="79" t="s">
        <v>2486</v>
      </c>
      <c r="C478" s="79" t="str">
        <f t="shared" si="7"/>
        <v>0616Kłoczew</v>
      </c>
      <c r="D478" s="2" t="s">
        <v>1969</v>
      </c>
    </row>
    <row r="479" spans="1:4">
      <c r="A479" s="2" t="s">
        <v>2484</v>
      </c>
      <c r="B479" s="79" t="s">
        <v>2487</v>
      </c>
      <c r="C479" s="79" t="str">
        <f t="shared" si="7"/>
        <v>0616Nowodwór</v>
      </c>
      <c r="D479" s="2" t="s">
        <v>1989</v>
      </c>
    </row>
    <row r="480" spans="1:4">
      <c r="A480" s="2" t="s">
        <v>2484</v>
      </c>
      <c r="B480" s="79" t="s">
        <v>1659</v>
      </c>
      <c r="C480" s="79" t="str">
        <f t="shared" si="7"/>
        <v>0616Ryki</v>
      </c>
      <c r="D480" s="2" t="s">
        <v>1970</v>
      </c>
    </row>
    <row r="481" spans="1:4">
      <c r="A481" s="2" t="s">
        <v>2484</v>
      </c>
      <c r="B481" s="79" t="s">
        <v>2488</v>
      </c>
      <c r="C481" s="79" t="str">
        <f t="shared" si="7"/>
        <v>0616Stężyca</v>
      </c>
      <c r="D481" s="2" t="s">
        <v>1990</v>
      </c>
    </row>
    <row r="482" spans="1:4">
      <c r="A482" s="2" t="s">
        <v>2484</v>
      </c>
      <c r="B482" s="79" t="s">
        <v>2489</v>
      </c>
      <c r="C482" s="79" t="str">
        <f t="shared" si="7"/>
        <v>0616Ułęż</v>
      </c>
      <c r="D482" s="2" t="s">
        <v>1971</v>
      </c>
    </row>
    <row r="483" spans="1:4">
      <c r="A483" s="2" t="s">
        <v>2490</v>
      </c>
      <c r="B483" s="79" t="s">
        <v>2491</v>
      </c>
      <c r="C483" s="79" t="str">
        <f t="shared" si="7"/>
        <v>0617Świdnik</v>
      </c>
      <c r="D483" s="2" t="s">
        <v>1988</v>
      </c>
    </row>
    <row r="484" spans="1:4">
      <c r="A484" s="2" t="s">
        <v>2490</v>
      </c>
      <c r="B484" s="79" t="s">
        <v>2492</v>
      </c>
      <c r="C484" s="79" t="str">
        <f t="shared" si="7"/>
        <v>0617Mełgiew</v>
      </c>
      <c r="D484" s="2" t="s">
        <v>1969</v>
      </c>
    </row>
    <row r="485" spans="1:4">
      <c r="A485" s="2" t="s">
        <v>2490</v>
      </c>
      <c r="B485" s="79" t="s">
        <v>2493</v>
      </c>
      <c r="C485" s="79" t="str">
        <f t="shared" si="7"/>
        <v>0617Piaski</v>
      </c>
      <c r="D485" s="2" t="s">
        <v>1989</v>
      </c>
    </row>
    <row r="486" spans="1:4">
      <c r="A486" s="2" t="s">
        <v>2490</v>
      </c>
      <c r="B486" s="79" t="s">
        <v>2494</v>
      </c>
      <c r="C486" s="79" t="str">
        <f t="shared" si="7"/>
        <v>0617Rybczewice</v>
      </c>
      <c r="D486" s="2" t="s">
        <v>1970</v>
      </c>
    </row>
    <row r="487" spans="1:4">
      <c r="A487" s="2" t="s">
        <v>2490</v>
      </c>
      <c r="B487" s="79" t="s">
        <v>2495</v>
      </c>
      <c r="C487" s="79" t="str">
        <f t="shared" si="7"/>
        <v>0617Trawniki</v>
      </c>
      <c r="D487" s="2" t="s">
        <v>1990</v>
      </c>
    </row>
    <row r="488" spans="1:4">
      <c r="A488" s="2" t="s">
        <v>2496</v>
      </c>
      <c r="B488" s="79" t="s">
        <v>1655</v>
      </c>
      <c r="C488" s="79" t="str">
        <f t="shared" si="7"/>
        <v>0618Tomaszów Lubelski</v>
      </c>
      <c r="D488" s="2" t="s">
        <v>1988</v>
      </c>
    </row>
    <row r="489" spans="1:4">
      <c r="A489" s="2" t="s">
        <v>2496</v>
      </c>
      <c r="B489" s="79" t="s">
        <v>2497</v>
      </c>
      <c r="C489" s="79" t="str">
        <f t="shared" si="7"/>
        <v>0618Bełżec</v>
      </c>
      <c r="D489" s="2" t="s">
        <v>1969</v>
      </c>
    </row>
    <row r="490" spans="1:4">
      <c r="A490" s="2" t="s">
        <v>2496</v>
      </c>
      <c r="B490" s="79" t="s">
        <v>2498</v>
      </c>
      <c r="C490" s="79" t="str">
        <f t="shared" si="7"/>
        <v>0618Jarczów</v>
      </c>
      <c r="D490" s="2" t="s">
        <v>1989</v>
      </c>
    </row>
    <row r="491" spans="1:4">
      <c r="A491" s="2" t="s">
        <v>2496</v>
      </c>
      <c r="B491" s="79" t="s">
        <v>2499</v>
      </c>
      <c r="C491" s="79" t="str">
        <f t="shared" si="7"/>
        <v>0618Krynice</v>
      </c>
      <c r="D491" s="2" t="s">
        <v>1970</v>
      </c>
    </row>
    <row r="492" spans="1:4">
      <c r="A492" s="2" t="s">
        <v>2496</v>
      </c>
      <c r="B492" s="79" t="s">
        <v>2500</v>
      </c>
      <c r="C492" s="79" t="str">
        <f t="shared" si="7"/>
        <v>0618Lubycza Królewska</v>
      </c>
      <c r="D492" s="2" t="s">
        <v>1990</v>
      </c>
    </row>
    <row r="493" spans="1:4">
      <c r="A493" s="2" t="s">
        <v>2496</v>
      </c>
      <c r="B493" s="79" t="s">
        <v>2501</v>
      </c>
      <c r="C493" s="79" t="str">
        <f t="shared" si="7"/>
        <v>0618Łaszczów</v>
      </c>
      <c r="D493" s="2" t="s">
        <v>1971</v>
      </c>
    </row>
    <row r="494" spans="1:4">
      <c r="A494" s="2" t="s">
        <v>2496</v>
      </c>
      <c r="B494" s="79" t="s">
        <v>2502</v>
      </c>
      <c r="C494" s="79" t="str">
        <f t="shared" si="7"/>
        <v>0618Rachanie</v>
      </c>
      <c r="D494" s="2" t="s">
        <v>1991</v>
      </c>
    </row>
    <row r="495" spans="1:4">
      <c r="A495" s="2" t="s">
        <v>2496</v>
      </c>
      <c r="B495" s="79" t="s">
        <v>2503</v>
      </c>
      <c r="C495" s="79" t="str">
        <f t="shared" si="7"/>
        <v>0618Susiec</v>
      </c>
      <c r="D495" s="2" t="s">
        <v>1972</v>
      </c>
    </row>
    <row r="496" spans="1:4">
      <c r="A496" s="2" t="s">
        <v>2496</v>
      </c>
      <c r="B496" s="79" t="s">
        <v>2504</v>
      </c>
      <c r="C496" s="79" t="str">
        <f t="shared" si="7"/>
        <v>0618Tarnawatka</v>
      </c>
      <c r="D496" s="2" t="s">
        <v>1992</v>
      </c>
    </row>
    <row r="497" spans="1:4">
      <c r="A497" s="2" t="s">
        <v>2496</v>
      </c>
      <c r="B497" s="79" t="s">
        <v>2505</v>
      </c>
      <c r="C497" s="79" t="str">
        <f t="shared" si="7"/>
        <v>0618Telatyn</v>
      </c>
      <c r="D497" s="2" t="s">
        <v>1973</v>
      </c>
    </row>
    <row r="498" spans="1:4">
      <c r="A498" s="2" t="s">
        <v>2496</v>
      </c>
      <c r="B498" s="79" t="s">
        <v>1655</v>
      </c>
      <c r="C498" s="79" t="str">
        <f t="shared" si="7"/>
        <v>0618Tomaszów Lubelski</v>
      </c>
      <c r="D498" s="2" t="s">
        <v>1993</v>
      </c>
    </row>
    <row r="499" spans="1:4">
      <c r="A499" s="2" t="s">
        <v>2496</v>
      </c>
      <c r="B499" s="79" t="s">
        <v>2506</v>
      </c>
      <c r="C499" s="79" t="str">
        <f t="shared" si="7"/>
        <v>0618Tyszowce</v>
      </c>
      <c r="D499" s="2" t="s">
        <v>1974</v>
      </c>
    </row>
    <row r="500" spans="1:4">
      <c r="A500" s="2" t="s">
        <v>2496</v>
      </c>
      <c r="B500" s="79" t="s">
        <v>2507</v>
      </c>
      <c r="C500" s="79" t="str">
        <f t="shared" si="7"/>
        <v>0618Ulhówek</v>
      </c>
      <c r="D500" s="2" t="s">
        <v>1994</v>
      </c>
    </row>
    <row r="501" spans="1:4">
      <c r="A501" s="2" t="s">
        <v>2508</v>
      </c>
      <c r="B501" s="79" t="s">
        <v>1646</v>
      </c>
      <c r="C501" s="79" t="str">
        <f t="shared" si="7"/>
        <v>0619Włodawa</v>
      </c>
      <c r="D501" s="2" t="s">
        <v>1988</v>
      </c>
    </row>
    <row r="502" spans="1:4">
      <c r="A502" s="2" t="s">
        <v>2508</v>
      </c>
      <c r="B502" s="79" t="s">
        <v>2509</v>
      </c>
      <c r="C502" s="79" t="str">
        <f t="shared" si="7"/>
        <v>0619Hanna</v>
      </c>
      <c r="D502" s="2" t="s">
        <v>1969</v>
      </c>
    </row>
    <row r="503" spans="1:4">
      <c r="A503" s="2" t="s">
        <v>2508</v>
      </c>
      <c r="B503" s="79" t="s">
        <v>2510</v>
      </c>
      <c r="C503" s="79" t="str">
        <f t="shared" si="7"/>
        <v>0619Hańsk</v>
      </c>
      <c r="D503" s="2" t="s">
        <v>1989</v>
      </c>
    </row>
    <row r="504" spans="1:4">
      <c r="A504" s="2" t="s">
        <v>2508</v>
      </c>
      <c r="B504" s="79" t="s">
        <v>2511</v>
      </c>
      <c r="C504" s="79" t="str">
        <f t="shared" si="7"/>
        <v>0619Stary Brus</v>
      </c>
      <c r="D504" s="2" t="s">
        <v>1970</v>
      </c>
    </row>
    <row r="505" spans="1:4">
      <c r="A505" s="2" t="s">
        <v>2508</v>
      </c>
      <c r="B505" s="79" t="s">
        <v>2512</v>
      </c>
      <c r="C505" s="79" t="str">
        <f t="shared" si="7"/>
        <v>0619Urszulin</v>
      </c>
      <c r="D505" s="2" t="s">
        <v>1990</v>
      </c>
    </row>
    <row r="506" spans="1:4">
      <c r="A506" s="2" t="s">
        <v>2508</v>
      </c>
      <c r="B506" s="79" t="s">
        <v>1646</v>
      </c>
      <c r="C506" s="79" t="str">
        <f t="shared" si="7"/>
        <v>0619Włodawa</v>
      </c>
      <c r="D506" s="2" t="s">
        <v>1971</v>
      </c>
    </row>
    <row r="507" spans="1:4">
      <c r="A507" s="2" t="s">
        <v>2508</v>
      </c>
      <c r="B507" s="79" t="s">
        <v>2513</v>
      </c>
      <c r="C507" s="79" t="str">
        <f t="shared" si="7"/>
        <v>0619Wola Uhruska</v>
      </c>
      <c r="D507" s="2" t="s">
        <v>1991</v>
      </c>
    </row>
    <row r="508" spans="1:4">
      <c r="A508" s="2" t="s">
        <v>2508</v>
      </c>
      <c r="B508" s="79" t="s">
        <v>2514</v>
      </c>
      <c r="C508" s="79" t="str">
        <f t="shared" si="7"/>
        <v>0619Wyryki</v>
      </c>
      <c r="D508" s="2" t="s">
        <v>1972</v>
      </c>
    </row>
    <row r="509" spans="1:4">
      <c r="A509" s="2" t="s">
        <v>2515</v>
      </c>
      <c r="B509" s="79" t="s">
        <v>2446</v>
      </c>
      <c r="C509" s="79" t="str">
        <f t="shared" si="7"/>
        <v>0620Adamów</v>
      </c>
      <c r="D509" s="2" t="s">
        <v>1988</v>
      </c>
    </row>
    <row r="510" spans="1:4">
      <c r="A510" s="2" t="s">
        <v>2515</v>
      </c>
      <c r="B510" s="79" t="s">
        <v>2516</v>
      </c>
      <c r="C510" s="79" t="str">
        <f t="shared" si="7"/>
        <v>0620Grabowiec</v>
      </c>
      <c r="D510" s="2" t="s">
        <v>1969</v>
      </c>
    </row>
    <row r="511" spans="1:4">
      <c r="A511" s="2" t="s">
        <v>2515</v>
      </c>
      <c r="B511" s="79" t="s">
        <v>2517</v>
      </c>
      <c r="C511" s="79" t="str">
        <f t="shared" si="7"/>
        <v>0620Komarów-Osada</v>
      </c>
      <c r="D511" s="2" t="s">
        <v>1989</v>
      </c>
    </row>
    <row r="512" spans="1:4">
      <c r="A512" s="2" t="s">
        <v>2515</v>
      </c>
      <c r="B512" s="79" t="s">
        <v>2518</v>
      </c>
      <c r="C512" s="79" t="str">
        <f t="shared" si="7"/>
        <v>0620Krasnobród</v>
      </c>
      <c r="D512" s="2" t="s">
        <v>1970</v>
      </c>
    </row>
    <row r="513" spans="1:4">
      <c r="A513" s="2" t="s">
        <v>2515</v>
      </c>
      <c r="B513" s="79" t="s">
        <v>2519</v>
      </c>
      <c r="C513" s="79" t="str">
        <f t="shared" si="7"/>
        <v>0620Łabunie</v>
      </c>
      <c r="D513" s="2" t="s">
        <v>1990</v>
      </c>
    </row>
    <row r="514" spans="1:4">
      <c r="A514" s="2" t="s">
        <v>2515</v>
      </c>
      <c r="B514" s="79" t="s">
        <v>2520</v>
      </c>
      <c r="C514" s="79" t="str">
        <f t="shared" si="7"/>
        <v>0620Miączyn</v>
      </c>
      <c r="D514" s="2" t="s">
        <v>1971</v>
      </c>
    </row>
    <row r="515" spans="1:4">
      <c r="A515" s="2" t="s">
        <v>2515</v>
      </c>
      <c r="B515" s="79" t="s">
        <v>2521</v>
      </c>
      <c r="C515" s="79" t="str">
        <f t="shared" ref="C515:C578" si="8">A515&amp;B515</f>
        <v>0620Nielisz</v>
      </c>
      <c r="D515" s="2" t="s">
        <v>1991</v>
      </c>
    </row>
    <row r="516" spans="1:4">
      <c r="A516" s="2" t="s">
        <v>2515</v>
      </c>
      <c r="B516" s="79" t="s">
        <v>2522</v>
      </c>
      <c r="C516" s="79" t="str">
        <f t="shared" si="8"/>
        <v>0620Radecznica</v>
      </c>
      <c r="D516" s="2" t="s">
        <v>1972</v>
      </c>
    </row>
    <row r="517" spans="1:4">
      <c r="A517" s="2" t="s">
        <v>2515</v>
      </c>
      <c r="B517" s="79" t="s">
        <v>2523</v>
      </c>
      <c r="C517" s="79" t="str">
        <f t="shared" si="8"/>
        <v>0620Sitno</v>
      </c>
      <c r="D517" s="2" t="s">
        <v>1992</v>
      </c>
    </row>
    <row r="518" spans="1:4">
      <c r="A518" s="2" t="s">
        <v>2515</v>
      </c>
      <c r="B518" s="79" t="s">
        <v>2524</v>
      </c>
      <c r="C518" s="79" t="str">
        <f t="shared" si="8"/>
        <v>0620Skierbieszów</v>
      </c>
      <c r="D518" s="2" t="s">
        <v>1973</v>
      </c>
    </row>
    <row r="519" spans="1:4">
      <c r="A519" s="2" t="s">
        <v>2515</v>
      </c>
      <c r="B519" s="79" t="s">
        <v>2525</v>
      </c>
      <c r="C519" s="79" t="str">
        <f t="shared" si="8"/>
        <v>0620Stary Zamość</v>
      </c>
      <c r="D519" s="2" t="s">
        <v>1993</v>
      </c>
    </row>
    <row r="520" spans="1:4">
      <c r="A520" s="2" t="s">
        <v>2515</v>
      </c>
      <c r="B520" s="79" t="s">
        <v>2526</v>
      </c>
      <c r="C520" s="79" t="str">
        <f t="shared" si="8"/>
        <v>0620Sułów</v>
      </c>
      <c r="D520" s="2" t="s">
        <v>1974</v>
      </c>
    </row>
    <row r="521" spans="1:4">
      <c r="A521" s="2" t="s">
        <v>2515</v>
      </c>
      <c r="B521" s="79" t="s">
        <v>2527</v>
      </c>
      <c r="C521" s="79" t="str">
        <f t="shared" si="8"/>
        <v>0620Szczebrzeszyn</v>
      </c>
      <c r="D521" s="2" t="s">
        <v>1994</v>
      </c>
    </row>
    <row r="522" spans="1:4">
      <c r="A522" s="2" t="s">
        <v>2515</v>
      </c>
      <c r="B522" s="79" t="s">
        <v>1651</v>
      </c>
      <c r="C522" s="79" t="str">
        <f t="shared" si="8"/>
        <v>0620Zamość</v>
      </c>
      <c r="D522" s="2" t="s">
        <v>1975</v>
      </c>
    </row>
    <row r="523" spans="1:4">
      <c r="A523" s="2" t="s">
        <v>2515</v>
      </c>
      <c r="B523" s="79" t="s">
        <v>2528</v>
      </c>
      <c r="C523" s="79" t="str">
        <f t="shared" si="8"/>
        <v>0620Zwierzyniec</v>
      </c>
      <c r="D523" s="2" t="s">
        <v>1995</v>
      </c>
    </row>
    <row r="524" spans="1:4">
      <c r="A524" s="2" t="s">
        <v>2529</v>
      </c>
      <c r="B524" s="79" t="s">
        <v>1714</v>
      </c>
      <c r="C524" s="79" t="str">
        <f t="shared" si="8"/>
        <v>0661Biała Podlaska</v>
      </c>
      <c r="D524" s="2" t="s">
        <v>1988</v>
      </c>
    </row>
    <row r="525" spans="1:4">
      <c r="A525" s="2" t="s">
        <v>2530</v>
      </c>
      <c r="B525" s="79" t="s">
        <v>1706</v>
      </c>
      <c r="C525" s="79" t="str">
        <f t="shared" si="8"/>
        <v>0662Chełm</v>
      </c>
      <c r="D525" s="2" t="s">
        <v>1988</v>
      </c>
    </row>
    <row r="526" spans="1:4">
      <c r="A526" s="2" t="s">
        <v>2531</v>
      </c>
      <c r="B526" s="79" t="s">
        <v>1718</v>
      </c>
      <c r="C526" s="79" t="str">
        <f t="shared" si="8"/>
        <v>0663Lublin</v>
      </c>
      <c r="D526" s="2" t="s">
        <v>1988</v>
      </c>
    </row>
    <row r="527" spans="1:4">
      <c r="A527" s="2" t="s">
        <v>2532</v>
      </c>
      <c r="B527" s="79" t="s">
        <v>1651</v>
      </c>
      <c r="C527" s="79" t="str">
        <f t="shared" si="8"/>
        <v>0664Zamość</v>
      </c>
      <c r="D527" s="2" t="s">
        <v>1988</v>
      </c>
    </row>
    <row r="528" spans="1:4">
      <c r="A528" s="2" t="s">
        <v>2533</v>
      </c>
      <c r="B528" s="79" t="s">
        <v>2534</v>
      </c>
      <c r="C528" s="79" t="str">
        <f t="shared" si="8"/>
        <v>0801Kostrzyn nad Odrą</v>
      </c>
      <c r="D528" s="2" t="s">
        <v>1988</v>
      </c>
    </row>
    <row r="529" spans="1:4">
      <c r="A529" s="2" t="s">
        <v>2533</v>
      </c>
      <c r="B529" s="79" t="s">
        <v>2535</v>
      </c>
      <c r="C529" s="79" t="str">
        <f t="shared" si="8"/>
        <v>0801Bogdaniec</v>
      </c>
      <c r="D529" s="2" t="s">
        <v>1969</v>
      </c>
    </row>
    <row r="530" spans="1:4">
      <c r="A530" s="2" t="s">
        <v>2533</v>
      </c>
      <c r="B530" s="79" t="s">
        <v>2536</v>
      </c>
      <c r="C530" s="79" t="str">
        <f t="shared" si="8"/>
        <v>0801Deszczno</v>
      </c>
      <c r="D530" s="2" t="s">
        <v>1989</v>
      </c>
    </row>
    <row r="531" spans="1:4">
      <c r="A531" s="2" t="s">
        <v>2533</v>
      </c>
      <c r="B531" s="79" t="s">
        <v>2537</v>
      </c>
      <c r="C531" s="79" t="str">
        <f t="shared" si="8"/>
        <v>0801Kłodawa</v>
      </c>
      <c r="D531" s="2" t="s">
        <v>1970</v>
      </c>
    </row>
    <row r="532" spans="1:4">
      <c r="A532" s="2" t="s">
        <v>2533</v>
      </c>
      <c r="B532" s="79" t="s">
        <v>2538</v>
      </c>
      <c r="C532" s="79" t="str">
        <f t="shared" si="8"/>
        <v>0801Lubiszyn</v>
      </c>
      <c r="D532" s="2" t="s">
        <v>1990</v>
      </c>
    </row>
    <row r="533" spans="1:4">
      <c r="A533" s="2" t="s">
        <v>2533</v>
      </c>
      <c r="B533" s="79" t="s">
        <v>2539</v>
      </c>
      <c r="C533" s="79" t="str">
        <f t="shared" si="8"/>
        <v>0801Santok</v>
      </c>
      <c r="D533" s="2" t="s">
        <v>1971</v>
      </c>
    </row>
    <row r="534" spans="1:4">
      <c r="A534" s="2" t="s">
        <v>2533</v>
      </c>
      <c r="B534" s="79" t="s">
        <v>2540</v>
      </c>
      <c r="C534" s="79" t="str">
        <f t="shared" si="8"/>
        <v>0801Witnica</v>
      </c>
      <c r="D534" s="2" t="s">
        <v>1991</v>
      </c>
    </row>
    <row r="535" spans="1:4">
      <c r="A535" s="2" t="s">
        <v>2541</v>
      </c>
      <c r="B535" s="79" t="s">
        <v>2542</v>
      </c>
      <c r="C535" s="79" t="str">
        <f t="shared" si="8"/>
        <v>0802Gubin</v>
      </c>
      <c r="D535" s="2" t="s">
        <v>1988</v>
      </c>
    </row>
    <row r="536" spans="1:4">
      <c r="A536" s="2" t="s">
        <v>2541</v>
      </c>
      <c r="B536" s="79" t="s">
        <v>2543</v>
      </c>
      <c r="C536" s="79" t="str">
        <f t="shared" si="8"/>
        <v>0802Bobrowice</v>
      </c>
      <c r="D536" s="2" t="s">
        <v>1969</v>
      </c>
    </row>
    <row r="537" spans="1:4">
      <c r="A537" s="2" t="s">
        <v>2541</v>
      </c>
      <c r="B537" s="79" t="s">
        <v>2544</v>
      </c>
      <c r="C537" s="79" t="str">
        <f t="shared" si="8"/>
        <v>0802Bytnica</v>
      </c>
      <c r="D537" s="2" t="s">
        <v>1989</v>
      </c>
    </row>
    <row r="538" spans="1:4">
      <c r="A538" s="2" t="s">
        <v>2541</v>
      </c>
      <c r="B538" s="79" t="s">
        <v>2545</v>
      </c>
      <c r="C538" s="79" t="str">
        <f t="shared" si="8"/>
        <v>0802Dąbie</v>
      </c>
      <c r="D538" s="2" t="s">
        <v>1970</v>
      </c>
    </row>
    <row r="539" spans="1:4">
      <c r="A539" s="2" t="s">
        <v>2541</v>
      </c>
      <c r="B539" s="79" t="s">
        <v>2542</v>
      </c>
      <c r="C539" s="79" t="str">
        <f t="shared" si="8"/>
        <v>0802Gubin</v>
      </c>
      <c r="D539" s="2" t="s">
        <v>1990</v>
      </c>
    </row>
    <row r="540" spans="1:4">
      <c r="A540" s="2" t="s">
        <v>2541</v>
      </c>
      <c r="B540" s="79" t="s">
        <v>1629</v>
      </c>
      <c r="C540" s="79" t="str">
        <f t="shared" si="8"/>
        <v>0802Krosno Odrzańskie</v>
      </c>
      <c r="D540" s="2" t="s">
        <v>1971</v>
      </c>
    </row>
    <row r="541" spans="1:4">
      <c r="A541" s="2" t="s">
        <v>2541</v>
      </c>
      <c r="B541" s="79" t="s">
        <v>2546</v>
      </c>
      <c r="C541" s="79" t="str">
        <f t="shared" si="8"/>
        <v>0802Maszewo</v>
      </c>
      <c r="D541" s="2" t="s">
        <v>1991</v>
      </c>
    </row>
    <row r="542" spans="1:4">
      <c r="A542" s="2" t="s">
        <v>2547</v>
      </c>
      <c r="B542" s="79" t="s">
        <v>2548</v>
      </c>
      <c r="C542" s="79" t="str">
        <f t="shared" si="8"/>
        <v>0803Bledzew</v>
      </c>
      <c r="D542" s="2" t="s">
        <v>1988</v>
      </c>
    </row>
    <row r="543" spans="1:4">
      <c r="A543" s="2" t="s">
        <v>2547</v>
      </c>
      <c r="B543" s="79" t="s">
        <v>1625</v>
      </c>
      <c r="C543" s="79" t="str">
        <f t="shared" si="8"/>
        <v>0803Międzyrzecz</v>
      </c>
      <c r="D543" s="2" t="s">
        <v>1969</v>
      </c>
    </row>
    <row r="544" spans="1:4">
      <c r="A544" s="2" t="s">
        <v>2547</v>
      </c>
      <c r="B544" s="79" t="s">
        <v>2549</v>
      </c>
      <c r="C544" s="79" t="str">
        <f t="shared" si="8"/>
        <v>0803Przytoczna</v>
      </c>
      <c r="D544" s="2" t="s">
        <v>1989</v>
      </c>
    </row>
    <row r="545" spans="1:4">
      <c r="A545" s="2" t="s">
        <v>2547</v>
      </c>
      <c r="B545" s="79" t="s">
        <v>2550</v>
      </c>
      <c r="C545" s="79" t="str">
        <f t="shared" si="8"/>
        <v>0803Pszczew</v>
      </c>
      <c r="D545" s="2" t="s">
        <v>1970</v>
      </c>
    </row>
    <row r="546" spans="1:4">
      <c r="A546" s="2" t="s">
        <v>2547</v>
      </c>
      <c r="B546" s="79" t="s">
        <v>2551</v>
      </c>
      <c r="C546" s="79" t="str">
        <f t="shared" si="8"/>
        <v>0803Skwierzyna</v>
      </c>
      <c r="D546" s="2" t="s">
        <v>1990</v>
      </c>
    </row>
    <row r="547" spans="1:4">
      <c r="A547" s="2" t="s">
        <v>2547</v>
      </c>
      <c r="B547" s="79" t="s">
        <v>2552</v>
      </c>
      <c r="C547" s="79" t="str">
        <f t="shared" si="8"/>
        <v>0803Trzciel</v>
      </c>
      <c r="D547" s="2" t="s">
        <v>1971</v>
      </c>
    </row>
    <row r="548" spans="1:4">
      <c r="A548" s="2" t="s">
        <v>2553</v>
      </c>
      <c r="B548" s="79" t="s">
        <v>1621</v>
      </c>
      <c r="C548" s="79" t="str">
        <f t="shared" si="8"/>
        <v>0804Nowa Sól</v>
      </c>
      <c r="D548" s="2" t="s">
        <v>1988</v>
      </c>
    </row>
    <row r="549" spans="1:4">
      <c r="A549" s="2" t="s">
        <v>2553</v>
      </c>
      <c r="B549" s="79" t="s">
        <v>2554</v>
      </c>
      <c r="C549" s="79" t="str">
        <f t="shared" si="8"/>
        <v>0804Bytom Odrzański</v>
      </c>
      <c r="D549" s="2" t="s">
        <v>1969</v>
      </c>
    </row>
    <row r="550" spans="1:4">
      <c r="A550" s="2" t="s">
        <v>2553</v>
      </c>
      <c r="B550" s="79" t="s">
        <v>2555</v>
      </c>
      <c r="C550" s="79" t="str">
        <f t="shared" si="8"/>
        <v>0804Kolsko</v>
      </c>
      <c r="D550" s="2" t="s">
        <v>1989</v>
      </c>
    </row>
    <row r="551" spans="1:4">
      <c r="A551" s="2" t="s">
        <v>2553</v>
      </c>
      <c r="B551" s="79" t="s">
        <v>2556</v>
      </c>
      <c r="C551" s="79" t="str">
        <f t="shared" si="8"/>
        <v>0804Kożuchów</v>
      </c>
      <c r="D551" s="2" t="s">
        <v>1970</v>
      </c>
    </row>
    <row r="552" spans="1:4">
      <c r="A552" s="2" t="s">
        <v>2553</v>
      </c>
      <c r="B552" s="79" t="s">
        <v>1621</v>
      </c>
      <c r="C552" s="79" t="str">
        <f t="shared" si="8"/>
        <v>0804Nowa Sól</v>
      </c>
      <c r="D552" s="2" t="s">
        <v>1990</v>
      </c>
    </row>
    <row r="553" spans="1:4">
      <c r="A553" s="2" t="s">
        <v>2553</v>
      </c>
      <c r="B553" s="79" t="s">
        <v>2557</v>
      </c>
      <c r="C553" s="79" t="str">
        <f t="shared" si="8"/>
        <v>0804Nowe Miasteczko</v>
      </c>
      <c r="D553" s="2" t="s">
        <v>1971</v>
      </c>
    </row>
    <row r="554" spans="1:4">
      <c r="A554" s="2" t="s">
        <v>2553</v>
      </c>
      <c r="B554" s="79" t="s">
        <v>2558</v>
      </c>
      <c r="C554" s="79" t="str">
        <f t="shared" si="8"/>
        <v>0804Otyń</v>
      </c>
      <c r="D554" s="2" t="s">
        <v>1991</v>
      </c>
    </row>
    <row r="555" spans="1:4">
      <c r="A555" s="2" t="s">
        <v>2553</v>
      </c>
      <c r="B555" s="79" t="s">
        <v>2559</v>
      </c>
      <c r="C555" s="79" t="str">
        <f t="shared" si="8"/>
        <v>0804Siedlisko</v>
      </c>
      <c r="D555" s="2" t="s">
        <v>1972</v>
      </c>
    </row>
    <row r="556" spans="1:4">
      <c r="A556" s="2" t="s">
        <v>2560</v>
      </c>
      <c r="B556" s="79" t="s">
        <v>2561</v>
      </c>
      <c r="C556" s="79" t="str">
        <f t="shared" si="8"/>
        <v>0805Cybinka</v>
      </c>
      <c r="D556" s="2" t="s">
        <v>1988</v>
      </c>
    </row>
    <row r="557" spans="1:4">
      <c r="A557" s="2" t="s">
        <v>2560</v>
      </c>
      <c r="B557" s="79" t="s">
        <v>2562</v>
      </c>
      <c r="C557" s="79" t="str">
        <f t="shared" si="8"/>
        <v>0805Górzyca</v>
      </c>
      <c r="D557" s="2" t="s">
        <v>1969</v>
      </c>
    </row>
    <row r="558" spans="1:4">
      <c r="A558" s="2" t="s">
        <v>2560</v>
      </c>
      <c r="B558" s="79" t="s">
        <v>2563</v>
      </c>
      <c r="C558" s="79" t="str">
        <f t="shared" si="8"/>
        <v>0805Ośno Lubuskie</v>
      </c>
      <c r="D558" s="2" t="s">
        <v>1989</v>
      </c>
    </row>
    <row r="559" spans="1:4">
      <c r="A559" s="2" t="s">
        <v>2560</v>
      </c>
      <c r="B559" s="79" t="s">
        <v>2564</v>
      </c>
      <c r="C559" s="79" t="str">
        <f t="shared" si="8"/>
        <v>0805Rzepin</v>
      </c>
      <c r="D559" s="2" t="s">
        <v>1970</v>
      </c>
    </row>
    <row r="560" spans="1:4">
      <c r="A560" s="2" t="s">
        <v>2560</v>
      </c>
      <c r="B560" s="79" t="s">
        <v>1618</v>
      </c>
      <c r="C560" s="79" t="str">
        <f t="shared" si="8"/>
        <v>0805Słubice</v>
      </c>
      <c r="D560" s="2" t="s">
        <v>1990</v>
      </c>
    </row>
    <row r="561" spans="1:4">
      <c r="A561" s="2" t="s">
        <v>2565</v>
      </c>
      <c r="B561" s="79" t="s">
        <v>2566</v>
      </c>
      <c r="C561" s="79" t="str">
        <f t="shared" si="8"/>
        <v>0806Dobiegniew</v>
      </c>
      <c r="D561" s="2" t="s">
        <v>1988</v>
      </c>
    </row>
    <row r="562" spans="1:4">
      <c r="A562" s="2" t="s">
        <v>2565</v>
      </c>
      <c r="B562" s="79" t="s">
        <v>1637</v>
      </c>
      <c r="C562" s="79" t="str">
        <f t="shared" si="8"/>
        <v>0806Drezdenko</v>
      </c>
      <c r="D562" s="2" t="s">
        <v>1969</v>
      </c>
    </row>
    <row r="563" spans="1:4">
      <c r="A563" s="2" t="s">
        <v>2565</v>
      </c>
      <c r="B563" s="79" t="s">
        <v>2567</v>
      </c>
      <c r="C563" s="79" t="str">
        <f t="shared" si="8"/>
        <v>0806Stare Kurowo</v>
      </c>
      <c r="D563" s="2" t="s">
        <v>1989</v>
      </c>
    </row>
    <row r="564" spans="1:4">
      <c r="A564" s="2" t="s">
        <v>2565</v>
      </c>
      <c r="B564" s="79" t="s">
        <v>2568</v>
      </c>
      <c r="C564" s="79" t="str">
        <f t="shared" si="8"/>
        <v>0806Strzelce Krajeńskie</v>
      </c>
      <c r="D564" s="2" t="s">
        <v>1970</v>
      </c>
    </row>
    <row r="565" spans="1:4">
      <c r="A565" s="2" t="s">
        <v>2565</v>
      </c>
      <c r="B565" s="79" t="s">
        <v>2569</v>
      </c>
      <c r="C565" s="79" t="str">
        <f t="shared" si="8"/>
        <v>0806Zwierzyn</v>
      </c>
      <c r="D565" s="2" t="s">
        <v>1990</v>
      </c>
    </row>
    <row r="566" spans="1:4">
      <c r="A566" s="2" t="s">
        <v>2570</v>
      </c>
      <c r="B566" s="79" t="s">
        <v>2571</v>
      </c>
      <c r="C566" s="79" t="str">
        <f t="shared" si="8"/>
        <v>0807Krzeszyce</v>
      </c>
      <c r="D566" s="2" t="s">
        <v>1988</v>
      </c>
    </row>
    <row r="567" spans="1:4">
      <c r="A567" s="2" t="s">
        <v>2570</v>
      </c>
      <c r="B567" s="79" t="s">
        <v>2572</v>
      </c>
      <c r="C567" s="79" t="str">
        <f t="shared" si="8"/>
        <v>0807Lubniewice</v>
      </c>
      <c r="D567" s="2" t="s">
        <v>1969</v>
      </c>
    </row>
    <row r="568" spans="1:4">
      <c r="A568" s="2" t="s">
        <v>2570</v>
      </c>
      <c r="B568" s="79" t="s">
        <v>2573</v>
      </c>
      <c r="C568" s="79" t="str">
        <f t="shared" si="8"/>
        <v>0807Słońsk</v>
      </c>
      <c r="D568" s="2" t="s">
        <v>1989</v>
      </c>
    </row>
    <row r="569" spans="1:4">
      <c r="A569" s="2" t="s">
        <v>2570</v>
      </c>
      <c r="B569" s="79" t="s">
        <v>1614</v>
      </c>
      <c r="C569" s="79" t="str">
        <f t="shared" si="8"/>
        <v>0807Sulęcin</v>
      </c>
      <c r="D569" s="2" t="s">
        <v>1970</v>
      </c>
    </row>
    <row r="570" spans="1:4">
      <c r="A570" s="2" t="s">
        <v>2570</v>
      </c>
      <c r="B570" s="79" t="s">
        <v>2574</v>
      </c>
      <c r="C570" s="79" t="str">
        <f t="shared" si="8"/>
        <v>0807Torzym</v>
      </c>
      <c r="D570" s="2" t="s">
        <v>1990</v>
      </c>
    </row>
    <row r="571" spans="1:4">
      <c r="A571" s="2" t="s">
        <v>2575</v>
      </c>
      <c r="B571" s="79" t="s">
        <v>2576</v>
      </c>
      <c r="C571" s="79" t="str">
        <f t="shared" si="8"/>
        <v>0808Lubrza</v>
      </c>
      <c r="D571" s="2" t="s">
        <v>1988</v>
      </c>
    </row>
    <row r="572" spans="1:4">
      <c r="A572" s="2" t="s">
        <v>2575</v>
      </c>
      <c r="B572" s="79" t="s">
        <v>2577</v>
      </c>
      <c r="C572" s="79" t="str">
        <f t="shared" si="8"/>
        <v>0808Łagów</v>
      </c>
      <c r="D572" s="2" t="s">
        <v>1969</v>
      </c>
    </row>
    <row r="573" spans="1:4">
      <c r="A573" s="2" t="s">
        <v>2575</v>
      </c>
      <c r="B573" s="79" t="s">
        <v>2578</v>
      </c>
      <c r="C573" s="79" t="str">
        <f t="shared" si="8"/>
        <v>0808Skąpe</v>
      </c>
      <c r="D573" s="2" t="s">
        <v>1989</v>
      </c>
    </row>
    <row r="574" spans="1:4">
      <c r="A574" s="2" t="s">
        <v>2575</v>
      </c>
      <c r="B574" s="79" t="s">
        <v>2579</v>
      </c>
      <c r="C574" s="79" t="str">
        <f t="shared" si="8"/>
        <v>0808Szczaniec</v>
      </c>
      <c r="D574" s="2" t="s">
        <v>1970</v>
      </c>
    </row>
    <row r="575" spans="1:4">
      <c r="A575" s="2" t="s">
        <v>2575</v>
      </c>
      <c r="B575" s="79" t="s">
        <v>1610</v>
      </c>
      <c r="C575" s="79" t="str">
        <f t="shared" si="8"/>
        <v>0808Świebodzin</v>
      </c>
      <c r="D575" s="2" t="s">
        <v>1990</v>
      </c>
    </row>
    <row r="576" spans="1:4">
      <c r="A576" s="2" t="s">
        <v>2575</v>
      </c>
      <c r="B576" s="79" t="s">
        <v>2580</v>
      </c>
      <c r="C576" s="79" t="str">
        <f t="shared" si="8"/>
        <v>0808Zbąszynek</v>
      </c>
      <c r="D576" s="2" t="s">
        <v>1971</v>
      </c>
    </row>
    <row r="577" spans="1:4">
      <c r="A577" s="2" t="s">
        <v>2581</v>
      </c>
      <c r="B577" s="79" t="s">
        <v>2582</v>
      </c>
      <c r="C577" s="79" t="str">
        <f t="shared" si="8"/>
        <v>0809Babimost</v>
      </c>
      <c r="D577" s="2" t="s">
        <v>1988</v>
      </c>
    </row>
    <row r="578" spans="1:4">
      <c r="A578" s="2" t="s">
        <v>2581</v>
      </c>
      <c r="B578" s="79" t="s">
        <v>2583</v>
      </c>
      <c r="C578" s="79" t="str">
        <f t="shared" si="8"/>
        <v>0809Bojadła</v>
      </c>
      <c r="D578" s="2" t="s">
        <v>1969</v>
      </c>
    </row>
    <row r="579" spans="1:4">
      <c r="A579" s="2" t="s">
        <v>2581</v>
      </c>
      <c r="B579" s="79" t="s">
        <v>2584</v>
      </c>
      <c r="C579" s="79" t="str">
        <f t="shared" ref="C579:C642" si="9">A579&amp;B579</f>
        <v>0809Czerwieńsk</v>
      </c>
      <c r="D579" s="2" t="s">
        <v>1989</v>
      </c>
    </row>
    <row r="580" spans="1:4">
      <c r="A580" s="2" t="s">
        <v>2581</v>
      </c>
      <c r="B580" s="79" t="s">
        <v>2585</v>
      </c>
      <c r="C580" s="79" t="str">
        <f t="shared" si="9"/>
        <v>0809Kargowa</v>
      </c>
      <c r="D580" s="2" t="s">
        <v>1970</v>
      </c>
    </row>
    <row r="581" spans="1:4">
      <c r="A581" s="2" t="s">
        <v>2581</v>
      </c>
      <c r="B581" s="79" t="s">
        <v>2586</v>
      </c>
      <c r="C581" s="79" t="str">
        <f t="shared" si="9"/>
        <v>0809Nowogród Bobrzański</v>
      </c>
      <c r="D581" s="2" t="s">
        <v>1990</v>
      </c>
    </row>
    <row r="582" spans="1:4">
      <c r="A582" s="2" t="s">
        <v>2581</v>
      </c>
      <c r="B582" s="79" t="s">
        <v>2587</v>
      </c>
      <c r="C582" s="79" t="str">
        <f t="shared" si="9"/>
        <v>0809Sulechów</v>
      </c>
      <c r="D582" s="2" t="s">
        <v>1971</v>
      </c>
    </row>
    <row r="583" spans="1:4">
      <c r="A583" s="2" t="s">
        <v>2581</v>
      </c>
      <c r="B583" s="79" t="s">
        <v>1842</v>
      </c>
      <c r="C583" s="79" t="str">
        <f t="shared" si="9"/>
        <v>0809Świdnica</v>
      </c>
      <c r="D583" s="2" t="s">
        <v>1991</v>
      </c>
    </row>
    <row r="584" spans="1:4">
      <c r="A584" s="2" t="s">
        <v>2581</v>
      </c>
      <c r="B584" s="79" t="s">
        <v>2588</v>
      </c>
      <c r="C584" s="79" t="str">
        <f t="shared" si="9"/>
        <v>0809Trzebiechów</v>
      </c>
      <c r="D584" s="2" t="s">
        <v>1972</v>
      </c>
    </row>
    <row r="585" spans="1:4">
      <c r="A585" s="2" t="s">
        <v>2581</v>
      </c>
      <c r="B585" s="79" t="s">
        <v>2589</v>
      </c>
      <c r="C585" s="79" t="str">
        <f t="shared" si="9"/>
        <v>0809Zabór</v>
      </c>
      <c r="D585" s="2" t="s">
        <v>1992</v>
      </c>
    </row>
    <row r="586" spans="1:4">
      <c r="A586" s="2" t="s">
        <v>2590</v>
      </c>
      <c r="B586" s="79" t="s">
        <v>2591</v>
      </c>
      <c r="C586" s="79" t="str">
        <f t="shared" si="9"/>
        <v>0810Gozdnica</v>
      </c>
      <c r="D586" s="2" t="s">
        <v>1988</v>
      </c>
    </row>
    <row r="587" spans="1:4">
      <c r="A587" s="2" t="s">
        <v>2590</v>
      </c>
      <c r="B587" s="79" t="s">
        <v>1607</v>
      </c>
      <c r="C587" s="79" t="str">
        <f t="shared" si="9"/>
        <v>0810Żagań</v>
      </c>
      <c r="D587" s="2" t="s">
        <v>1969</v>
      </c>
    </row>
    <row r="588" spans="1:4">
      <c r="A588" s="2" t="s">
        <v>2590</v>
      </c>
      <c r="B588" s="79" t="s">
        <v>2592</v>
      </c>
      <c r="C588" s="79" t="str">
        <f t="shared" si="9"/>
        <v>0810Brzeźnica</v>
      </c>
      <c r="D588" s="2" t="s">
        <v>1989</v>
      </c>
    </row>
    <row r="589" spans="1:4">
      <c r="A589" s="2" t="s">
        <v>2590</v>
      </c>
      <c r="B589" s="79" t="s">
        <v>2593</v>
      </c>
      <c r="C589" s="79" t="str">
        <f t="shared" si="9"/>
        <v>0810Iłowa</v>
      </c>
      <c r="D589" s="2" t="s">
        <v>1970</v>
      </c>
    </row>
    <row r="590" spans="1:4">
      <c r="A590" s="2" t="s">
        <v>2590</v>
      </c>
      <c r="B590" s="79" t="s">
        <v>2594</v>
      </c>
      <c r="C590" s="79" t="str">
        <f t="shared" si="9"/>
        <v>0810Małomice</v>
      </c>
      <c r="D590" s="2" t="s">
        <v>1990</v>
      </c>
    </row>
    <row r="591" spans="1:4">
      <c r="A591" s="2" t="s">
        <v>2590</v>
      </c>
      <c r="B591" s="79" t="s">
        <v>2595</v>
      </c>
      <c r="C591" s="79" t="str">
        <f t="shared" si="9"/>
        <v>0810Niegosławice</v>
      </c>
      <c r="D591" s="2" t="s">
        <v>1971</v>
      </c>
    </row>
    <row r="592" spans="1:4">
      <c r="A592" s="2" t="s">
        <v>2590</v>
      </c>
      <c r="B592" s="79" t="s">
        <v>2596</v>
      </c>
      <c r="C592" s="79" t="str">
        <f t="shared" si="9"/>
        <v>0810Szprotawa</v>
      </c>
      <c r="D592" s="2" t="s">
        <v>1991</v>
      </c>
    </row>
    <row r="593" spans="1:4">
      <c r="A593" s="2" t="s">
        <v>2590</v>
      </c>
      <c r="B593" s="79" t="s">
        <v>2597</v>
      </c>
      <c r="C593" s="79" t="str">
        <f t="shared" si="9"/>
        <v>0810Wymiarki</v>
      </c>
      <c r="D593" s="2" t="s">
        <v>1972</v>
      </c>
    </row>
    <row r="594" spans="1:4">
      <c r="A594" s="2" t="s">
        <v>2590</v>
      </c>
      <c r="B594" s="79" t="s">
        <v>1607</v>
      </c>
      <c r="C594" s="79" t="str">
        <f t="shared" si="9"/>
        <v>0810Żagań</v>
      </c>
      <c r="D594" s="2" t="s">
        <v>1992</v>
      </c>
    </row>
    <row r="595" spans="1:4">
      <c r="A595" s="2" t="s">
        <v>2598</v>
      </c>
      <c r="B595" s="79" t="s">
        <v>2599</v>
      </c>
      <c r="C595" s="79" t="str">
        <f t="shared" si="9"/>
        <v>0811Łęknica</v>
      </c>
      <c r="D595" s="2" t="s">
        <v>1988</v>
      </c>
    </row>
    <row r="596" spans="1:4">
      <c r="A596" s="2" t="s">
        <v>2598</v>
      </c>
      <c r="B596" s="79" t="s">
        <v>1603</v>
      </c>
      <c r="C596" s="79" t="str">
        <f t="shared" si="9"/>
        <v>0811Żary</v>
      </c>
      <c r="D596" s="2" t="s">
        <v>1969</v>
      </c>
    </row>
    <row r="597" spans="1:4">
      <c r="A597" s="2" t="s">
        <v>2598</v>
      </c>
      <c r="B597" s="79" t="s">
        <v>2600</v>
      </c>
      <c r="C597" s="79" t="str">
        <f t="shared" si="9"/>
        <v>0811Brody</v>
      </c>
      <c r="D597" s="2" t="s">
        <v>1989</v>
      </c>
    </row>
    <row r="598" spans="1:4">
      <c r="A598" s="2" t="s">
        <v>2598</v>
      </c>
      <c r="B598" s="79" t="s">
        <v>2601</v>
      </c>
      <c r="C598" s="79" t="str">
        <f t="shared" si="9"/>
        <v>0811Jasień</v>
      </c>
      <c r="D598" s="2" t="s">
        <v>1970</v>
      </c>
    </row>
    <row r="599" spans="1:4">
      <c r="A599" s="2" t="s">
        <v>2598</v>
      </c>
      <c r="B599" s="79" t="s">
        <v>2602</v>
      </c>
      <c r="C599" s="79" t="str">
        <f t="shared" si="9"/>
        <v>0811Lipinki Łużyckie</v>
      </c>
      <c r="D599" s="2" t="s">
        <v>1990</v>
      </c>
    </row>
    <row r="600" spans="1:4">
      <c r="A600" s="2" t="s">
        <v>2598</v>
      </c>
      <c r="B600" s="79" t="s">
        <v>2603</v>
      </c>
      <c r="C600" s="79" t="str">
        <f t="shared" si="9"/>
        <v>0811Lubsko</v>
      </c>
      <c r="D600" s="2" t="s">
        <v>1971</v>
      </c>
    </row>
    <row r="601" spans="1:4">
      <c r="A601" s="2" t="s">
        <v>2598</v>
      </c>
      <c r="B601" s="79" t="s">
        <v>2604</v>
      </c>
      <c r="C601" s="79" t="str">
        <f t="shared" si="9"/>
        <v>0811Przewóz</v>
      </c>
      <c r="D601" s="2" t="s">
        <v>1991</v>
      </c>
    </row>
    <row r="602" spans="1:4">
      <c r="A602" s="2" t="s">
        <v>2598</v>
      </c>
      <c r="B602" s="79" t="s">
        <v>2605</v>
      </c>
      <c r="C602" s="79" t="str">
        <f t="shared" si="9"/>
        <v>0811Trzebiel</v>
      </c>
      <c r="D602" s="2" t="s">
        <v>1972</v>
      </c>
    </row>
    <row r="603" spans="1:4">
      <c r="A603" s="2" t="s">
        <v>2598</v>
      </c>
      <c r="B603" s="79" t="s">
        <v>2606</v>
      </c>
      <c r="C603" s="79" t="str">
        <f t="shared" si="9"/>
        <v>0811Tuplice</v>
      </c>
      <c r="D603" s="2" t="s">
        <v>1992</v>
      </c>
    </row>
    <row r="604" spans="1:4">
      <c r="A604" s="2" t="s">
        <v>2598</v>
      </c>
      <c r="B604" s="79" t="s">
        <v>1603</v>
      </c>
      <c r="C604" s="79" t="str">
        <f t="shared" si="9"/>
        <v>0811Żary</v>
      </c>
      <c r="D604" s="2" t="s">
        <v>1973</v>
      </c>
    </row>
    <row r="605" spans="1:4">
      <c r="A605" s="2" t="s">
        <v>2607</v>
      </c>
      <c r="B605" s="79" t="s">
        <v>2608</v>
      </c>
      <c r="C605" s="79" t="str">
        <f t="shared" si="9"/>
        <v>0812Sława</v>
      </c>
      <c r="D605" s="2" t="s">
        <v>1988</v>
      </c>
    </row>
    <row r="606" spans="1:4">
      <c r="A606" s="2" t="s">
        <v>2607</v>
      </c>
      <c r="B606" s="79" t="s">
        <v>2609</v>
      </c>
      <c r="C606" s="79" t="str">
        <f t="shared" si="9"/>
        <v>0812Szlichtyngowa</v>
      </c>
      <c r="D606" s="2" t="s">
        <v>1969</v>
      </c>
    </row>
    <row r="607" spans="1:4">
      <c r="A607" s="2" t="s">
        <v>2607</v>
      </c>
      <c r="B607" s="79" t="s">
        <v>1598</v>
      </c>
      <c r="C607" s="79" t="str">
        <f t="shared" si="9"/>
        <v>0812Wschowa</v>
      </c>
      <c r="D607" s="2" t="s">
        <v>1989</v>
      </c>
    </row>
    <row r="608" spans="1:4">
      <c r="A608" s="2" t="s">
        <v>2610</v>
      </c>
      <c r="B608" s="79" t="s">
        <v>2006</v>
      </c>
      <c r="C608" s="79" t="str">
        <f t="shared" si="9"/>
        <v>0861Gorzów Wielkopolski</v>
      </c>
      <c r="D608" s="2" t="s">
        <v>1988</v>
      </c>
    </row>
    <row r="609" spans="1:4">
      <c r="A609" s="2" t="s">
        <v>2611</v>
      </c>
      <c r="B609" s="79" t="s">
        <v>1641</v>
      </c>
      <c r="C609" s="79" t="str">
        <f t="shared" si="9"/>
        <v>0862Zielona Góra</v>
      </c>
      <c r="D609" s="2" t="s">
        <v>1988</v>
      </c>
    </row>
    <row r="610" spans="1:4">
      <c r="A610" s="2" t="s">
        <v>2612</v>
      </c>
      <c r="B610" s="79" t="s">
        <v>1573</v>
      </c>
      <c r="C610" s="79" t="str">
        <f t="shared" si="9"/>
        <v>1001Bełchatów</v>
      </c>
      <c r="D610" s="2" t="s">
        <v>1988</v>
      </c>
    </row>
    <row r="611" spans="1:4">
      <c r="A611" s="2" t="s">
        <v>2612</v>
      </c>
      <c r="B611" s="79" t="s">
        <v>2613</v>
      </c>
      <c r="C611" s="79" t="str">
        <f t="shared" si="9"/>
        <v>1001Bełchatów - gmina wiejska</v>
      </c>
      <c r="D611" s="2" t="s">
        <v>1969</v>
      </c>
    </row>
    <row r="612" spans="1:4">
      <c r="A612" s="2" t="s">
        <v>2612</v>
      </c>
      <c r="B612" s="79" t="s">
        <v>2614</v>
      </c>
      <c r="C612" s="79" t="str">
        <f t="shared" si="9"/>
        <v>1001Drużbice</v>
      </c>
      <c r="D612" s="2" t="s">
        <v>1989</v>
      </c>
    </row>
    <row r="613" spans="1:4">
      <c r="A613" s="2" t="s">
        <v>2612</v>
      </c>
      <c r="B613" s="79" t="s">
        <v>2615</v>
      </c>
      <c r="C613" s="79" t="str">
        <f t="shared" si="9"/>
        <v>1001Kleszczów</v>
      </c>
      <c r="D613" s="2" t="s">
        <v>1970</v>
      </c>
    </row>
    <row r="614" spans="1:4">
      <c r="A614" s="2" t="s">
        <v>2612</v>
      </c>
      <c r="B614" s="79" t="s">
        <v>2616</v>
      </c>
      <c r="C614" s="79" t="str">
        <f t="shared" si="9"/>
        <v>1001Kluki</v>
      </c>
      <c r="D614" s="2" t="s">
        <v>1990</v>
      </c>
    </row>
    <row r="615" spans="1:4">
      <c r="A615" s="2" t="s">
        <v>2612</v>
      </c>
      <c r="B615" s="79" t="s">
        <v>2617</v>
      </c>
      <c r="C615" s="79" t="str">
        <f t="shared" si="9"/>
        <v>1001Rusiec</v>
      </c>
      <c r="D615" s="2" t="s">
        <v>1971</v>
      </c>
    </row>
    <row r="616" spans="1:4">
      <c r="A616" s="2" t="s">
        <v>2612</v>
      </c>
      <c r="B616" s="79" t="s">
        <v>2618</v>
      </c>
      <c r="C616" s="79" t="str">
        <f t="shared" si="9"/>
        <v>1001Szczerców</v>
      </c>
      <c r="D616" s="2" t="s">
        <v>1991</v>
      </c>
    </row>
    <row r="617" spans="1:4">
      <c r="A617" s="2" t="s">
        <v>2612</v>
      </c>
      <c r="B617" s="79" t="s">
        <v>2619</v>
      </c>
      <c r="C617" s="79" t="str">
        <f t="shared" si="9"/>
        <v>1001Zelów</v>
      </c>
      <c r="D617" s="2" t="s">
        <v>1972</v>
      </c>
    </row>
    <row r="618" spans="1:4">
      <c r="A618" s="2" t="s">
        <v>2620</v>
      </c>
      <c r="B618" s="79" t="s">
        <v>1561</v>
      </c>
      <c r="C618" s="79" t="str">
        <f t="shared" si="9"/>
        <v>1002Kutno</v>
      </c>
      <c r="D618" s="2" t="s">
        <v>1988</v>
      </c>
    </row>
    <row r="619" spans="1:4">
      <c r="A619" s="2" t="s">
        <v>2620</v>
      </c>
      <c r="B619" s="79" t="s">
        <v>2621</v>
      </c>
      <c r="C619" s="79" t="str">
        <f t="shared" si="9"/>
        <v>1002Bedlno</v>
      </c>
      <c r="D619" s="2" t="s">
        <v>1969</v>
      </c>
    </row>
    <row r="620" spans="1:4">
      <c r="A620" s="2" t="s">
        <v>2620</v>
      </c>
      <c r="B620" s="79" t="s">
        <v>2622</v>
      </c>
      <c r="C620" s="79" t="str">
        <f t="shared" si="9"/>
        <v>1002Dąbrowice</v>
      </c>
      <c r="D620" s="2" t="s">
        <v>1989</v>
      </c>
    </row>
    <row r="621" spans="1:4">
      <c r="A621" s="2" t="s">
        <v>2620</v>
      </c>
      <c r="B621" s="79" t="s">
        <v>2623</v>
      </c>
      <c r="C621" s="79" t="str">
        <f t="shared" si="9"/>
        <v>1002Krośniewice</v>
      </c>
      <c r="D621" s="2" t="s">
        <v>1970</v>
      </c>
    </row>
    <row r="622" spans="1:4">
      <c r="A622" s="2" t="s">
        <v>2620</v>
      </c>
      <c r="B622" s="79" t="s">
        <v>2624</v>
      </c>
      <c r="C622" s="79" t="str">
        <f t="shared" si="9"/>
        <v>1002Krzyżanów</v>
      </c>
      <c r="D622" s="2" t="s">
        <v>1990</v>
      </c>
    </row>
    <row r="623" spans="1:4">
      <c r="A623" s="2" t="s">
        <v>2620</v>
      </c>
      <c r="B623" s="79" t="s">
        <v>1561</v>
      </c>
      <c r="C623" s="79" t="str">
        <f t="shared" si="9"/>
        <v>1002Kutno</v>
      </c>
      <c r="D623" s="2" t="s">
        <v>1971</v>
      </c>
    </row>
    <row r="624" spans="1:4">
      <c r="A624" s="2" t="s">
        <v>2620</v>
      </c>
      <c r="B624" s="79" t="s">
        <v>2625</v>
      </c>
      <c r="C624" s="79" t="str">
        <f t="shared" si="9"/>
        <v>1002Łanięta</v>
      </c>
      <c r="D624" s="2" t="s">
        <v>1991</v>
      </c>
    </row>
    <row r="625" spans="1:4">
      <c r="A625" s="2" t="s">
        <v>2620</v>
      </c>
      <c r="B625" s="79" t="s">
        <v>2626</v>
      </c>
      <c r="C625" s="79" t="str">
        <f t="shared" si="9"/>
        <v>1002Nowe Ostrowy</v>
      </c>
      <c r="D625" s="2" t="s">
        <v>1972</v>
      </c>
    </row>
    <row r="626" spans="1:4">
      <c r="A626" s="2" t="s">
        <v>2620</v>
      </c>
      <c r="B626" s="79" t="s">
        <v>2627</v>
      </c>
      <c r="C626" s="79" t="str">
        <f t="shared" si="9"/>
        <v>1002Oporów</v>
      </c>
      <c r="D626" s="2" t="s">
        <v>1992</v>
      </c>
    </row>
    <row r="627" spans="1:4">
      <c r="A627" s="2" t="s">
        <v>2620</v>
      </c>
      <c r="B627" s="79" t="s">
        <v>2628</v>
      </c>
      <c r="C627" s="79" t="str">
        <f t="shared" si="9"/>
        <v>1002Strzelce</v>
      </c>
      <c r="D627" s="2" t="s">
        <v>1973</v>
      </c>
    </row>
    <row r="628" spans="1:4">
      <c r="A628" s="2" t="s">
        <v>2620</v>
      </c>
      <c r="B628" s="79" t="s">
        <v>2629</v>
      </c>
      <c r="C628" s="79" t="str">
        <f t="shared" si="9"/>
        <v>1002Żychlin</v>
      </c>
      <c r="D628" s="2" t="s">
        <v>1993</v>
      </c>
    </row>
    <row r="629" spans="1:4">
      <c r="A629" s="2" t="s">
        <v>2630</v>
      </c>
      <c r="B629" s="79" t="s">
        <v>2631</v>
      </c>
      <c r="C629" s="79" t="str">
        <f t="shared" si="9"/>
        <v>1003Buczek</v>
      </c>
      <c r="D629" s="2" t="s">
        <v>1988</v>
      </c>
    </row>
    <row r="630" spans="1:4">
      <c r="A630" s="2" t="s">
        <v>2630</v>
      </c>
      <c r="B630" s="79" t="s">
        <v>1557</v>
      </c>
      <c r="C630" s="79" t="str">
        <f t="shared" si="9"/>
        <v>1003Łask</v>
      </c>
      <c r="D630" s="2" t="s">
        <v>1969</v>
      </c>
    </row>
    <row r="631" spans="1:4">
      <c r="A631" s="2" t="s">
        <v>2630</v>
      </c>
      <c r="B631" s="79" t="s">
        <v>2632</v>
      </c>
      <c r="C631" s="79" t="str">
        <f t="shared" si="9"/>
        <v>1003Sędziejowice</v>
      </c>
      <c r="D631" s="2" t="s">
        <v>1989</v>
      </c>
    </row>
    <row r="632" spans="1:4">
      <c r="A632" s="2" t="s">
        <v>2630</v>
      </c>
      <c r="B632" s="79" t="s">
        <v>2633</v>
      </c>
      <c r="C632" s="79" t="str">
        <f t="shared" si="9"/>
        <v>1003Widawa</v>
      </c>
      <c r="D632" s="2" t="s">
        <v>1970</v>
      </c>
    </row>
    <row r="633" spans="1:4">
      <c r="A633" s="2" t="s">
        <v>2630</v>
      </c>
      <c r="B633" s="79" t="s">
        <v>2634</v>
      </c>
      <c r="C633" s="79" t="str">
        <f t="shared" si="9"/>
        <v>1003Wodzierady</v>
      </c>
      <c r="D633" s="2" t="s">
        <v>1990</v>
      </c>
    </row>
    <row r="634" spans="1:4">
      <c r="A634" s="2" t="s">
        <v>2635</v>
      </c>
      <c r="B634" s="79" t="s">
        <v>1553</v>
      </c>
      <c r="C634" s="79" t="str">
        <f t="shared" si="9"/>
        <v>1004Łęczyca</v>
      </c>
      <c r="D634" s="2" t="s">
        <v>1988</v>
      </c>
    </row>
    <row r="635" spans="1:4">
      <c r="A635" s="2" t="s">
        <v>2635</v>
      </c>
      <c r="B635" s="79" t="s">
        <v>2636</v>
      </c>
      <c r="C635" s="79" t="str">
        <f t="shared" si="9"/>
        <v>1004Daszyna</v>
      </c>
      <c r="D635" s="2" t="s">
        <v>1969</v>
      </c>
    </row>
    <row r="636" spans="1:4">
      <c r="A636" s="2" t="s">
        <v>2635</v>
      </c>
      <c r="B636" s="79" t="s">
        <v>2637</v>
      </c>
      <c r="C636" s="79" t="str">
        <f t="shared" si="9"/>
        <v>1004Góra Świętej Małgorzaty</v>
      </c>
      <c r="D636" s="2" t="s">
        <v>1989</v>
      </c>
    </row>
    <row r="637" spans="1:4">
      <c r="A637" s="2" t="s">
        <v>2635</v>
      </c>
      <c r="B637" s="79" t="s">
        <v>2638</v>
      </c>
      <c r="C637" s="79" t="str">
        <f t="shared" si="9"/>
        <v>1004Grabów</v>
      </c>
      <c r="D637" s="2" t="s">
        <v>1970</v>
      </c>
    </row>
    <row r="638" spans="1:4">
      <c r="A638" s="2" t="s">
        <v>2635</v>
      </c>
      <c r="B638" s="79" t="s">
        <v>1553</v>
      </c>
      <c r="C638" s="79" t="str">
        <f t="shared" si="9"/>
        <v>1004Łęczyca</v>
      </c>
      <c r="D638" s="2" t="s">
        <v>1990</v>
      </c>
    </row>
    <row r="639" spans="1:4">
      <c r="A639" s="2" t="s">
        <v>2635</v>
      </c>
      <c r="B639" s="79" t="s">
        <v>2639</v>
      </c>
      <c r="C639" s="79" t="str">
        <f t="shared" si="9"/>
        <v>1004Piątek</v>
      </c>
      <c r="D639" s="2" t="s">
        <v>1971</v>
      </c>
    </row>
    <row r="640" spans="1:4">
      <c r="A640" s="2" t="s">
        <v>2635</v>
      </c>
      <c r="B640" s="79" t="s">
        <v>2640</v>
      </c>
      <c r="C640" s="79" t="str">
        <f t="shared" si="9"/>
        <v>1004Świnice Warckie</v>
      </c>
      <c r="D640" s="2" t="s">
        <v>1991</v>
      </c>
    </row>
    <row r="641" spans="1:4">
      <c r="A641" s="2" t="s">
        <v>2635</v>
      </c>
      <c r="B641" s="79" t="s">
        <v>2641</v>
      </c>
      <c r="C641" s="79" t="str">
        <f t="shared" si="9"/>
        <v>1004Witonia</v>
      </c>
      <c r="D641" s="2" t="s">
        <v>1972</v>
      </c>
    </row>
    <row r="642" spans="1:4">
      <c r="A642" s="2" t="s">
        <v>2642</v>
      </c>
      <c r="B642" s="79" t="s">
        <v>1549</v>
      </c>
      <c r="C642" s="79" t="str">
        <f t="shared" si="9"/>
        <v>1005Łowicz</v>
      </c>
      <c r="D642" s="2" t="s">
        <v>1988</v>
      </c>
    </row>
    <row r="643" spans="1:4">
      <c r="A643" s="2" t="s">
        <v>2642</v>
      </c>
      <c r="B643" s="79" t="s">
        <v>2643</v>
      </c>
      <c r="C643" s="79" t="str">
        <f t="shared" ref="C643:C706" si="10">A643&amp;B643</f>
        <v>1005Bielawy</v>
      </c>
      <c r="D643" s="2" t="s">
        <v>1969</v>
      </c>
    </row>
    <row r="644" spans="1:4">
      <c r="A644" s="2" t="s">
        <v>2642</v>
      </c>
      <c r="B644" s="79" t="s">
        <v>2644</v>
      </c>
      <c r="C644" s="79" t="str">
        <f t="shared" si="10"/>
        <v>1005Chąśno</v>
      </c>
      <c r="D644" s="2" t="s">
        <v>1989</v>
      </c>
    </row>
    <row r="645" spans="1:4">
      <c r="A645" s="2" t="s">
        <v>2642</v>
      </c>
      <c r="B645" s="79" t="s">
        <v>2645</v>
      </c>
      <c r="C645" s="79" t="str">
        <f t="shared" si="10"/>
        <v>1005Domaniewice</v>
      </c>
      <c r="D645" s="2" t="s">
        <v>1970</v>
      </c>
    </row>
    <row r="646" spans="1:4">
      <c r="A646" s="2" t="s">
        <v>2642</v>
      </c>
      <c r="B646" s="79" t="s">
        <v>2646</v>
      </c>
      <c r="C646" s="79" t="str">
        <f t="shared" si="10"/>
        <v>1005Kiernozia</v>
      </c>
      <c r="D646" s="2" t="s">
        <v>1990</v>
      </c>
    </row>
    <row r="647" spans="1:4">
      <c r="A647" s="2" t="s">
        <v>2642</v>
      </c>
      <c r="B647" s="79" t="s">
        <v>2647</v>
      </c>
      <c r="C647" s="79" t="str">
        <f t="shared" si="10"/>
        <v>1005Kocierzew Południowy</v>
      </c>
      <c r="D647" s="2" t="s">
        <v>1971</v>
      </c>
    </row>
    <row r="648" spans="1:4">
      <c r="A648" s="2" t="s">
        <v>2642</v>
      </c>
      <c r="B648" s="79" t="s">
        <v>1549</v>
      </c>
      <c r="C648" s="79" t="str">
        <f t="shared" si="10"/>
        <v>1005Łowicz</v>
      </c>
      <c r="D648" s="2" t="s">
        <v>1991</v>
      </c>
    </row>
    <row r="649" spans="1:4">
      <c r="A649" s="2" t="s">
        <v>2642</v>
      </c>
      <c r="B649" s="79" t="s">
        <v>2648</v>
      </c>
      <c r="C649" s="79" t="str">
        <f t="shared" si="10"/>
        <v>1005Łyszkowice</v>
      </c>
      <c r="D649" s="2" t="s">
        <v>1972</v>
      </c>
    </row>
    <row r="650" spans="1:4">
      <c r="A650" s="2" t="s">
        <v>2642</v>
      </c>
      <c r="B650" s="79" t="s">
        <v>2649</v>
      </c>
      <c r="C650" s="79" t="str">
        <f t="shared" si="10"/>
        <v>1005Nieborów</v>
      </c>
      <c r="D650" s="2" t="s">
        <v>1992</v>
      </c>
    </row>
    <row r="651" spans="1:4">
      <c r="A651" s="2" t="s">
        <v>2642</v>
      </c>
      <c r="B651" s="79" t="s">
        <v>2650</v>
      </c>
      <c r="C651" s="79" t="str">
        <f t="shared" si="10"/>
        <v>1005Zduny</v>
      </c>
      <c r="D651" s="2" t="s">
        <v>1973</v>
      </c>
    </row>
    <row r="652" spans="1:4">
      <c r="A652" s="2" t="s">
        <v>2651</v>
      </c>
      <c r="B652" s="79" t="s">
        <v>2652</v>
      </c>
      <c r="C652" s="79" t="str">
        <f t="shared" si="10"/>
        <v>1006Andrespol</v>
      </c>
      <c r="D652" s="2" t="s">
        <v>1969</v>
      </c>
    </row>
    <row r="653" spans="1:4">
      <c r="A653" s="2" t="s">
        <v>2651</v>
      </c>
      <c r="B653" s="79" t="s">
        <v>2653</v>
      </c>
      <c r="C653" s="79" t="str">
        <f t="shared" si="10"/>
        <v>1006Brójce</v>
      </c>
      <c r="D653" s="2" t="s">
        <v>1989</v>
      </c>
    </row>
    <row r="654" spans="1:4">
      <c r="A654" s="2" t="s">
        <v>2651</v>
      </c>
      <c r="B654" s="79" t="s">
        <v>2654</v>
      </c>
      <c r="C654" s="79" t="str">
        <f t="shared" si="10"/>
        <v>1006Koluszki</v>
      </c>
      <c r="D654" s="2" t="s">
        <v>1991</v>
      </c>
    </row>
    <row r="655" spans="1:4">
      <c r="A655" s="2" t="s">
        <v>2651</v>
      </c>
      <c r="B655" s="79" t="s">
        <v>2655</v>
      </c>
      <c r="C655" s="79" t="str">
        <f t="shared" si="10"/>
        <v>1006Nowosolna</v>
      </c>
      <c r="D655" s="2" t="s">
        <v>1972</v>
      </c>
    </row>
    <row r="656" spans="1:4">
      <c r="A656" s="2" t="s">
        <v>2651</v>
      </c>
      <c r="B656" s="79" t="s">
        <v>2656</v>
      </c>
      <c r="C656" s="79" t="str">
        <f t="shared" si="10"/>
        <v>1006Rzgów</v>
      </c>
      <c r="D656" s="2" t="s">
        <v>1973</v>
      </c>
    </row>
    <row r="657" spans="1:4">
      <c r="A657" s="2" t="s">
        <v>2651</v>
      </c>
      <c r="B657" s="79" t="s">
        <v>2657</v>
      </c>
      <c r="C657" s="79" t="str">
        <f t="shared" si="10"/>
        <v>1006Tuszyn</v>
      </c>
      <c r="D657" s="2" t="s">
        <v>1993</v>
      </c>
    </row>
    <row r="658" spans="1:4">
      <c r="A658" s="2" t="s">
        <v>2658</v>
      </c>
      <c r="B658" s="79" t="s">
        <v>2659</v>
      </c>
      <c r="C658" s="79" t="str">
        <f t="shared" si="10"/>
        <v>1007Białaczów</v>
      </c>
      <c r="D658" s="2" t="s">
        <v>1988</v>
      </c>
    </row>
    <row r="659" spans="1:4">
      <c r="A659" s="2" t="s">
        <v>2658</v>
      </c>
      <c r="B659" s="79" t="s">
        <v>2660</v>
      </c>
      <c r="C659" s="79" t="str">
        <f t="shared" si="10"/>
        <v>1007Drzewica</v>
      </c>
      <c r="D659" s="2" t="s">
        <v>1969</v>
      </c>
    </row>
    <row r="660" spans="1:4">
      <c r="A660" s="2" t="s">
        <v>2658</v>
      </c>
      <c r="B660" s="79" t="s">
        <v>2661</v>
      </c>
      <c r="C660" s="79" t="str">
        <f t="shared" si="10"/>
        <v>1007Mniszków</v>
      </c>
      <c r="D660" s="2" t="s">
        <v>1989</v>
      </c>
    </row>
    <row r="661" spans="1:4">
      <c r="A661" s="2" t="s">
        <v>2658</v>
      </c>
      <c r="B661" s="79" t="s">
        <v>1545</v>
      </c>
      <c r="C661" s="79" t="str">
        <f t="shared" si="10"/>
        <v>1007Opoczno</v>
      </c>
      <c r="D661" s="2" t="s">
        <v>1970</v>
      </c>
    </row>
    <row r="662" spans="1:4">
      <c r="A662" s="2" t="s">
        <v>2658</v>
      </c>
      <c r="B662" s="79" t="s">
        <v>2662</v>
      </c>
      <c r="C662" s="79" t="str">
        <f t="shared" si="10"/>
        <v>1007Paradyż</v>
      </c>
      <c r="D662" s="2" t="s">
        <v>1990</v>
      </c>
    </row>
    <row r="663" spans="1:4">
      <c r="A663" s="2" t="s">
        <v>2658</v>
      </c>
      <c r="B663" s="79" t="s">
        <v>2663</v>
      </c>
      <c r="C663" s="79" t="str">
        <f t="shared" si="10"/>
        <v>1007Poświętne</v>
      </c>
      <c r="D663" s="2" t="s">
        <v>1971</v>
      </c>
    </row>
    <row r="664" spans="1:4">
      <c r="A664" s="2" t="s">
        <v>2658</v>
      </c>
      <c r="B664" s="79" t="s">
        <v>2664</v>
      </c>
      <c r="C664" s="79" t="str">
        <f t="shared" si="10"/>
        <v>1007Sławno</v>
      </c>
      <c r="D664" s="2" t="s">
        <v>1991</v>
      </c>
    </row>
    <row r="665" spans="1:4">
      <c r="A665" s="2" t="s">
        <v>2658</v>
      </c>
      <c r="B665" s="79" t="s">
        <v>2665</v>
      </c>
      <c r="C665" s="79" t="str">
        <f t="shared" si="10"/>
        <v>1007Żarnów</v>
      </c>
      <c r="D665" s="2" t="s">
        <v>1972</v>
      </c>
    </row>
    <row r="666" spans="1:4">
      <c r="A666" s="2" t="s">
        <v>2666</v>
      </c>
      <c r="B666" s="79" t="s">
        <v>2667</v>
      </c>
      <c r="C666" s="79" t="str">
        <f t="shared" si="10"/>
        <v>1008Konstantynów Łódzki</v>
      </c>
      <c r="D666" s="2" t="s">
        <v>1988</v>
      </c>
    </row>
    <row r="667" spans="1:4">
      <c r="A667" s="2" t="s">
        <v>2666</v>
      </c>
      <c r="B667" s="79" t="s">
        <v>1541</v>
      </c>
      <c r="C667" s="79" t="str">
        <f t="shared" si="10"/>
        <v>1008Pabianice</v>
      </c>
      <c r="D667" s="2" t="s">
        <v>1969</v>
      </c>
    </row>
    <row r="668" spans="1:4">
      <c r="A668" s="2" t="s">
        <v>2666</v>
      </c>
      <c r="B668" s="79" t="s">
        <v>2668</v>
      </c>
      <c r="C668" s="79" t="str">
        <f t="shared" si="10"/>
        <v>1008Dłutów</v>
      </c>
      <c r="D668" s="2" t="s">
        <v>1989</v>
      </c>
    </row>
    <row r="669" spans="1:4">
      <c r="A669" s="2" t="s">
        <v>2666</v>
      </c>
      <c r="B669" s="79" t="s">
        <v>2669</v>
      </c>
      <c r="C669" s="79" t="str">
        <f t="shared" si="10"/>
        <v>1008Dobroń</v>
      </c>
      <c r="D669" s="2" t="s">
        <v>1970</v>
      </c>
    </row>
    <row r="670" spans="1:4">
      <c r="A670" s="2" t="s">
        <v>2666</v>
      </c>
      <c r="B670" s="79" t="s">
        <v>2670</v>
      </c>
      <c r="C670" s="79" t="str">
        <f t="shared" si="10"/>
        <v>1008Ksawerów</v>
      </c>
      <c r="D670" s="2" t="s">
        <v>1990</v>
      </c>
    </row>
    <row r="671" spans="1:4">
      <c r="A671" s="2" t="s">
        <v>2666</v>
      </c>
      <c r="B671" s="79" t="s">
        <v>2671</v>
      </c>
      <c r="C671" s="79" t="str">
        <f t="shared" si="10"/>
        <v>1008Lutomiersk</v>
      </c>
      <c r="D671" s="2" t="s">
        <v>1971</v>
      </c>
    </row>
    <row r="672" spans="1:4">
      <c r="A672" s="2" t="s">
        <v>2666</v>
      </c>
      <c r="B672" s="79" t="s">
        <v>1541</v>
      </c>
      <c r="C672" s="79" t="str">
        <f t="shared" si="10"/>
        <v>1008Pabianice</v>
      </c>
      <c r="D672" s="2" t="s">
        <v>1991</v>
      </c>
    </row>
    <row r="673" spans="1:4">
      <c r="A673" s="2" t="s">
        <v>2672</v>
      </c>
      <c r="B673" s="79" t="s">
        <v>2673</v>
      </c>
      <c r="C673" s="79" t="str">
        <f t="shared" si="10"/>
        <v>1009Działoszyn</v>
      </c>
      <c r="D673" s="2" t="s">
        <v>1988</v>
      </c>
    </row>
    <row r="674" spans="1:4">
      <c r="A674" s="2" t="s">
        <v>2672</v>
      </c>
      <c r="B674" s="79" t="s">
        <v>2674</v>
      </c>
      <c r="C674" s="79" t="str">
        <f t="shared" si="10"/>
        <v>1009Kiełczygłów</v>
      </c>
      <c r="D674" s="2" t="s">
        <v>1969</v>
      </c>
    </row>
    <row r="675" spans="1:4">
      <c r="A675" s="2" t="s">
        <v>2672</v>
      </c>
      <c r="B675" s="79" t="s">
        <v>2675</v>
      </c>
      <c r="C675" s="79" t="str">
        <f t="shared" si="10"/>
        <v>1009Nowa Brzeźnica</v>
      </c>
      <c r="D675" s="2" t="s">
        <v>1989</v>
      </c>
    </row>
    <row r="676" spans="1:4">
      <c r="A676" s="2" t="s">
        <v>2672</v>
      </c>
      <c r="B676" s="79" t="s">
        <v>1537</v>
      </c>
      <c r="C676" s="79" t="str">
        <f t="shared" si="10"/>
        <v>1009Pajęczno</v>
      </c>
      <c r="D676" s="2" t="s">
        <v>1970</v>
      </c>
    </row>
    <row r="677" spans="1:4">
      <c r="A677" s="2" t="s">
        <v>2672</v>
      </c>
      <c r="B677" s="79" t="s">
        <v>2676</v>
      </c>
      <c r="C677" s="79" t="str">
        <f t="shared" si="10"/>
        <v>1009Rząśnia</v>
      </c>
      <c r="D677" s="2" t="s">
        <v>1990</v>
      </c>
    </row>
    <row r="678" spans="1:4">
      <c r="A678" s="2" t="s">
        <v>2672</v>
      </c>
      <c r="B678" s="79" t="s">
        <v>2677</v>
      </c>
      <c r="C678" s="79" t="str">
        <f t="shared" si="10"/>
        <v>1009Siemkowice</v>
      </c>
      <c r="D678" s="2" t="s">
        <v>1971</v>
      </c>
    </row>
    <row r="679" spans="1:4">
      <c r="A679" s="2" t="s">
        <v>2672</v>
      </c>
      <c r="B679" s="79" t="s">
        <v>2678</v>
      </c>
      <c r="C679" s="79" t="str">
        <f t="shared" si="10"/>
        <v>1009Strzelce Wielkie</v>
      </c>
      <c r="D679" s="2" t="s">
        <v>1991</v>
      </c>
    </row>
    <row r="680" spans="1:4">
      <c r="A680" s="2" t="s">
        <v>2672</v>
      </c>
      <c r="B680" s="79" t="s">
        <v>2679</v>
      </c>
      <c r="C680" s="79" t="str">
        <f t="shared" si="10"/>
        <v>1009Sulmierzyce</v>
      </c>
      <c r="D680" s="2" t="s">
        <v>1972</v>
      </c>
    </row>
    <row r="681" spans="1:4">
      <c r="A681" s="2" t="s">
        <v>2680</v>
      </c>
      <c r="B681" s="79" t="s">
        <v>2352</v>
      </c>
      <c r="C681" s="79" t="str">
        <f t="shared" si="10"/>
        <v>1010Aleksandrów</v>
      </c>
      <c r="D681" s="2" t="s">
        <v>1988</v>
      </c>
    </row>
    <row r="682" spans="1:4">
      <c r="A682" s="2" t="s">
        <v>2680</v>
      </c>
      <c r="B682" s="79" t="s">
        <v>2681</v>
      </c>
      <c r="C682" s="79" t="str">
        <f t="shared" si="10"/>
        <v>1010Czarnocin</v>
      </c>
      <c r="D682" s="2" t="s">
        <v>1969</v>
      </c>
    </row>
    <row r="683" spans="1:4">
      <c r="A683" s="2" t="s">
        <v>2680</v>
      </c>
      <c r="B683" s="79" t="s">
        <v>2682</v>
      </c>
      <c r="C683" s="79" t="str">
        <f t="shared" si="10"/>
        <v>1010Gorzkowice</v>
      </c>
      <c r="D683" s="2" t="s">
        <v>1989</v>
      </c>
    </row>
    <row r="684" spans="1:4">
      <c r="A684" s="2" t="s">
        <v>2680</v>
      </c>
      <c r="B684" s="79" t="s">
        <v>2683</v>
      </c>
      <c r="C684" s="79" t="str">
        <f t="shared" si="10"/>
        <v>1010Grabica</v>
      </c>
      <c r="D684" s="2" t="s">
        <v>1970</v>
      </c>
    </row>
    <row r="685" spans="1:4">
      <c r="A685" s="2" t="s">
        <v>2680</v>
      </c>
      <c r="B685" s="79" t="s">
        <v>2684</v>
      </c>
      <c r="C685" s="79" t="str">
        <f t="shared" si="10"/>
        <v>1010Łęki Szlacheckie</v>
      </c>
      <c r="D685" s="2" t="s">
        <v>1990</v>
      </c>
    </row>
    <row r="686" spans="1:4">
      <c r="A686" s="2" t="s">
        <v>2680</v>
      </c>
      <c r="B686" s="79" t="s">
        <v>2685</v>
      </c>
      <c r="C686" s="79" t="str">
        <f t="shared" si="10"/>
        <v>1010Moszczenica</v>
      </c>
      <c r="D686" s="2" t="s">
        <v>1971</v>
      </c>
    </row>
    <row r="687" spans="1:4">
      <c r="A687" s="2" t="s">
        <v>2680</v>
      </c>
      <c r="B687" s="79" t="s">
        <v>2686</v>
      </c>
      <c r="C687" s="79" t="str">
        <f t="shared" si="10"/>
        <v>1010Ręczno</v>
      </c>
      <c r="D687" s="2" t="s">
        <v>1991</v>
      </c>
    </row>
    <row r="688" spans="1:4">
      <c r="A688" s="2" t="s">
        <v>2680</v>
      </c>
      <c r="B688" s="79" t="s">
        <v>2687</v>
      </c>
      <c r="C688" s="79" t="str">
        <f t="shared" si="10"/>
        <v>1010Rozprza</v>
      </c>
      <c r="D688" s="2" t="s">
        <v>1972</v>
      </c>
    </row>
    <row r="689" spans="1:4">
      <c r="A689" s="2" t="s">
        <v>2680</v>
      </c>
      <c r="B689" s="79" t="s">
        <v>2688</v>
      </c>
      <c r="C689" s="79" t="str">
        <f t="shared" si="10"/>
        <v>1010Sulejów</v>
      </c>
      <c r="D689" s="2" t="s">
        <v>1992</v>
      </c>
    </row>
    <row r="690" spans="1:4">
      <c r="A690" s="2" t="s">
        <v>2680</v>
      </c>
      <c r="B690" s="79" t="s">
        <v>2689</v>
      </c>
      <c r="C690" s="79" t="str">
        <f t="shared" si="10"/>
        <v>1010Wola Krzysztoporska</v>
      </c>
      <c r="D690" s="2" t="s">
        <v>1973</v>
      </c>
    </row>
    <row r="691" spans="1:4">
      <c r="A691" s="2" t="s">
        <v>2680</v>
      </c>
      <c r="B691" s="79" t="s">
        <v>2690</v>
      </c>
      <c r="C691" s="79" t="str">
        <f t="shared" si="10"/>
        <v>1010Wolbórz</v>
      </c>
      <c r="D691" s="2" t="s">
        <v>1993</v>
      </c>
    </row>
    <row r="692" spans="1:4">
      <c r="A692" s="2" t="s">
        <v>2691</v>
      </c>
      <c r="B692" s="79" t="s">
        <v>2692</v>
      </c>
      <c r="C692" s="79" t="str">
        <f t="shared" si="10"/>
        <v>1011Dalików</v>
      </c>
      <c r="D692" s="2" t="s">
        <v>1988</v>
      </c>
    </row>
    <row r="693" spans="1:4">
      <c r="A693" s="2" t="s">
        <v>2691</v>
      </c>
      <c r="B693" s="79" t="s">
        <v>2693</v>
      </c>
      <c r="C693" s="79" t="str">
        <f t="shared" si="10"/>
        <v>1011Pęczniew</v>
      </c>
      <c r="D693" s="2" t="s">
        <v>1969</v>
      </c>
    </row>
    <row r="694" spans="1:4">
      <c r="A694" s="2" t="s">
        <v>2691</v>
      </c>
      <c r="B694" s="79" t="s">
        <v>1529</v>
      </c>
      <c r="C694" s="79" t="str">
        <f t="shared" si="10"/>
        <v>1011Poddębice</v>
      </c>
      <c r="D694" s="2" t="s">
        <v>1989</v>
      </c>
    </row>
    <row r="695" spans="1:4">
      <c r="A695" s="2" t="s">
        <v>2691</v>
      </c>
      <c r="B695" s="79" t="s">
        <v>2694</v>
      </c>
      <c r="C695" s="79" t="str">
        <f t="shared" si="10"/>
        <v>1011Uniejów</v>
      </c>
      <c r="D695" s="2" t="s">
        <v>1970</v>
      </c>
    </row>
    <row r="696" spans="1:4">
      <c r="A696" s="2" t="s">
        <v>2691</v>
      </c>
      <c r="B696" s="79" t="s">
        <v>2695</v>
      </c>
      <c r="C696" s="79" t="str">
        <f t="shared" si="10"/>
        <v>1011Wartkowice</v>
      </c>
      <c r="D696" s="2" t="s">
        <v>1990</v>
      </c>
    </row>
    <row r="697" spans="1:4">
      <c r="A697" s="2" t="s">
        <v>2691</v>
      </c>
      <c r="B697" s="79" t="s">
        <v>2696</v>
      </c>
      <c r="C697" s="79" t="str">
        <f t="shared" si="10"/>
        <v>1011Zadzim</v>
      </c>
      <c r="D697" s="2" t="s">
        <v>1971</v>
      </c>
    </row>
    <row r="698" spans="1:4">
      <c r="A698" s="2" t="s">
        <v>2697</v>
      </c>
      <c r="B698" s="79" t="s">
        <v>1525</v>
      </c>
      <c r="C698" s="79" t="str">
        <f t="shared" si="10"/>
        <v>1012Radomsko</v>
      </c>
      <c r="D698" s="2" t="s">
        <v>1988</v>
      </c>
    </row>
    <row r="699" spans="1:4">
      <c r="A699" s="2" t="s">
        <v>2697</v>
      </c>
      <c r="B699" s="79" t="s">
        <v>2698</v>
      </c>
      <c r="C699" s="79" t="str">
        <f t="shared" si="10"/>
        <v>1012Dobryszyce</v>
      </c>
      <c r="D699" s="2" t="s">
        <v>1969</v>
      </c>
    </row>
    <row r="700" spans="1:4">
      <c r="A700" s="2" t="s">
        <v>2697</v>
      </c>
      <c r="B700" s="79" t="s">
        <v>2699</v>
      </c>
      <c r="C700" s="79" t="str">
        <f t="shared" si="10"/>
        <v>1012Gidle</v>
      </c>
      <c r="D700" s="2" t="s">
        <v>1989</v>
      </c>
    </row>
    <row r="701" spans="1:4">
      <c r="A701" s="2" t="s">
        <v>2697</v>
      </c>
      <c r="B701" s="79" t="s">
        <v>2700</v>
      </c>
      <c r="C701" s="79" t="str">
        <f t="shared" si="10"/>
        <v>1012Gomunice</v>
      </c>
      <c r="D701" s="2" t="s">
        <v>1970</v>
      </c>
    </row>
    <row r="702" spans="1:4">
      <c r="A702" s="2" t="s">
        <v>2697</v>
      </c>
      <c r="B702" s="79" t="s">
        <v>2701</v>
      </c>
      <c r="C702" s="79" t="str">
        <f t="shared" si="10"/>
        <v>1012Kamieńsk</v>
      </c>
      <c r="D702" s="2" t="s">
        <v>1990</v>
      </c>
    </row>
    <row r="703" spans="1:4">
      <c r="A703" s="2" t="s">
        <v>2697</v>
      </c>
      <c r="B703" s="79" t="s">
        <v>2702</v>
      </c>
      <c r="C703" s="79" t="str">
        <f t="shared" si="10"/>
        <v>1012Kobiele Wielkie</v>
      </c>
      <c r="D703" s="2" t="s">
        <v>1971</v>
      </c>
    </row>
    <row r="704" spans="1:4">
      <c r="A704" s="2" t="s">
        <v>2697</v>
      </c>
      <c r="B704" s="79" t="s">
        <v>2703</v>
      </c>
      <c r="C704" s="79" t="str">
        <f t="shared" si="10"/>
        <v>1012Kodrąb</v>
      </c>
      <c r="D704" s="2" t="s">
        <v>1991</v>
      </c>
    </row>
    <row r="705" spans="1:4">
      <c r="A705" s="2" t="s">
        <v>2697</v>
      </c>
      <c r="B705" s="79" t="s">
        <v>2704</v>
      </c>
      <c r="C705" s="79" t="str">
        <f t="shared" si="10"/>
        <v>1012Lgota Wielka</v>
      </c>
      <c r="D705" s="2" t="s">
        <v>1972</v>
      </c>
    </row>
    <row r="706" spans="1:4">
      <c r="A706" s="2" t="s">
        <v>2697</v>
      </c>
      <c r="B706" s="79" t="s">
        <v>2705</v>
      </c>
      <c r="C706" s="79" t="str">
        <f t="shared" si="10"/>
        <v>1012Ładzice</v>
      </c>
      <c r="D706" s="2" t="s">
        <v>1992</v>
      </c>
    </row>
    <row r="707" spans="1:4">
      <c r="A707" s="2" t="s">
        <v>2697</v>
      </c>
      <c r="B707" s="79" t="s">
        <v>2706</v>
      </c>
      <c r="C707" s="79" t="str">
        <f t="shared" ref="C707:C770" si="11">A707&amp;B707</f>
        <v>1012Masłowice</v>
      </c>
      <c r="D707" s="2" t="s">
        <v>1973</v>
      </c>
    </row>
    <row r="708" spans="1:4">
      <c r="A708" s="2" t="s">
        <v>2697</v>
      </c>
      <c r="B708" s="79" t="s">
        <v>2707</v>
      </c>
      <c r="C708" s="79" t="str">
        <f t="shared" si="11"/>
        <v>1012Przedbórz</v>
      </c>
      <c r="D708" s="2" t="s">
        <v>1993</v>
      </c>
    </row>
    <row r="709" spans="1:4">
      <c r="A709" s="2" t="s">
        <v>2697</v>
      </c>
      <c r="B709" s="79" t="s">
        <v>1525</v>
      </c>
      <c r="C709" s="79" t="str">
        <f t="shared" si="11"/>
        <v>1012Radomsko</v>
      </c>
      <c r="D709" s="2" t="s">
        <v>1974</v>
      </c>
    </row>
    <row r="710" spans="1:4">
      <c r="A710" s="2" t="s">
        <v>2697</v>
      </c>
      <c r="B710" s="79" t="s">
        <v>2708</v>
      </c>
      <c r="C710" s="79" t="str">
        <f t="shared" si="11"/>
        <v>1012Wielgomłyny</v>
      </c>
      <c r="D710" s="2" t="s">
        <v>1994</v>
      </c>
    </row>
    <row r="711" spans="1:4">
      <c r="A711" s="2" t="s">
        <v>2697</v>
      </c>
      <c r="B711" s="79" t="s">
        <v>2709</v>
      </c>
      <c r="C711" s="79" t="str">
        <f t="shared" si="11"/>
        <v>1012Żytno</v>
      </c>
      <c r="D711" s="2" t="s">
        <v>1975</v>
      </c>
    </row>
    <row r="712" spans="1:4">
      <c r="A712" s="2" t="s">
        <v>2710</v>
      </c>
      <c r="B712" s="79" t="s">
        <v>1521</v>
      </c>
      <c r="C712" s="79" t="str">
        <f t="shared" si="11"/>
        <v>1013Rawa Mazowiecka</v>
      </c>
      <c r="D712" s="2" t="s">
        <v>1988</v>
      </c>
    </row>
    <row r="713" spans="1:4">
      <c r="A713" s="2" t="s">
        <v>2710</v>
      </c>
      <c r="B713" s="79" t="s">
        <v>2711</v>
      </c>
      <c r="C713" s="79" t="str">
        <f t="shared" si="11"/>
        <v>1013Biała Rawska</v>
      </c>
      <c r="D713" s="2" t="s">
        <v>1969</v>
      </c>
    </row>
    <row r="714" spans="1:4">
      <c r="A714" s="2" t="s">
        <v>2710</v>
      </c>
      <c r="B714" s="79" t="s">
        <v>2712</v>
      </c>
      <c r="C714" s="79" t="str">
        <f t="shared" si="11"/>
        <v>1013Cielądz</v>
      </c>
      <c r="D714" s="2" t="s">
        <v>1989</v>
      </c>
    </row>
    <row r="715" spans="1:4">
      <c r="A715" s="2" t="s">
        <v>2710</v>
      </c>
      <c r="B715" s="79" t="s">
        <v>1521</v>
      </c>
      <c r="C715" s="79" t="str">
        <f t="shared" si="11"/>
        <v>1013Rawa Mazowiecka</v>
      </c>
      <c r="D715" s="2" t="s">
        <v>1970</v>
      </c>
    </row>
    <row r="716" spans="1:4">
      <c r="A716" s="2" t="s">
        <v>2710</v>
      </c>
      <c r="B716" s="79" t="s">
        <v>2713</v>
      </c>
      <c r="C716" s="79" t="str">
        <f t="shared" si="11"/>
        <v>1013Regnów</v>
      </c>
      <c r="D716" s="2" t="s">
        <v>1990</v>
      </c>
    </row>
    <row r="717" spans="1:4">
      <c r="A717" s="2" t="s">
        <v>2710</v>
      </c>
      <c r="B717" s="79" t="s">
        <v>2714</v>
      </c>
      <c r="C717" s="79" t="str">
        <f t="shared" si="11"/>
        <v>1013Sadkowice</v>
      </c>
      <c r="D717" s="2" t="s">
        <v>1971</v>
      </c>
    </row>
    <row r="718" spans="1:4">
      <c r="A718" s="2" t="s">
        <v>2715</v>
      </c>
      <c r="B718" s="79" t="s">
        <v>1517</v>
      </c>
      <c r="C718" s="79" t="str">
        <f t="shared" si="11"/>
        <v>1014Sieradz</v>
      </c>
      <c r="D718" s="2" t="s">
        <v>1988</v>
      </c>
    </row>
    <row r="719" spans="1:4">
      <c r="A719" s="2" t="s">
        <v>2715</v>
      </c>
      <c r="B719" s="79" t="s">
        <v>2716</v>
      </c>
      <c r="C719" s="79" t="str">
        <f t="shared" si="11"/>
        <v>1014Błaszki</v>
      </c>
      <c r="D719" s="2" t="s">
        <v>1969</v>
      </c>
    </row>
    <row r="720" spans="1:4">
      <c r="A720" s="2" t="s">
        <v>2715</v>
      </c>
      <c r="B720" s="79" t="s">
        <v>2717</v>
      </c>
      <c r="C720" s="79" t="str">
        <f t="shared" si="11"/>
        <v>1014Brąszewice</v>
      </c>
      <c r="D720" s="2" t="s">
        <v>1989</v>
      </c>
    </row>
    <row r="721" spans="1:4">
      <c r="A721" s="2" t="s">
        <v>2715</v>
      </c>
      <c r="B721" s="79" t="s">
        <v>2718</v>
      </c>
      <c r="C721" s="79" t="str">
        <f t="shared" si="11"/>
        <v>1014Brzeźnio</v>
      </c>
      <c r="D721" s="2" t="s">
        <v>1970</v>
      </c>
    </row>
    <row r="722" spans="1:4">
      <c r="A722" s="2" t="s">
        <v>2715</v>
      </c>
      <c r="B722" s="79" t="s">
        <v>2719</v>
      </c>
      <c r="C722" s="79" t="str">
        <f t="shared" si="11"/>
        <v>1014Burzenin</v>
      </c>
      <c r="D722" s="2" t="s">
        <v>1990</v>
      </c>
    </row>
    <row r="723" spans="1:4">
      <c r="A723" s="2" t="s">
        <v>2715</v>
      </c>
      <c r="B723" s="79" t="s">
        <v>2720</v>
      </c>
      <c r="C723" s="79" t="str">
        <f t="shared" si="11"/>
        <v>1014Goszczanów</v>
      </c>
      <c r="D723" s="2" t="s">
        <v>1971</v>
      </c>
    </row>
    <row r="724" spans="1:4">
      <c r="A724" s="2" t="s">
        <v>2715</v>
      </c>
      <c r="B724" s="79" t="s">
        <v>2721</v>
      </c>
      <c r="C724" s="79" t="str">
        <f t="shared" si="11"/>
        <v>1014Klonowa</v>
      </c>
      <c r="D724" s="2" t="s">
        <v>1991</v>
      </c>
    </row>
    <row r="725" spans="1:4">
      <c r="A725" s="2" t="s">
        <v>2715</v>
      </c>
      <c r="B725" s="79" t="s">
        <v>1517</v>
      </c>
      <c r="C725" s="79" t="str">
        <f t="shared" si="11"/>
        <v>1014Sieradz</v>
      </c>
      <c r="D725" s="2" t="s">
        <v>1972</v>
      </c>
    </row>
    <row r="726" spans="1:4">
      <c r="A726" s="2" t="s">
        <v>2715</v>
      </c>
      <c r="B726" s="79" t="s">
        <v>2722</v>
      </c>
      <c r="C726" s="79" t="str">
        <f t="shared" si="11"/>
        <v>1014Warta</v>
      </c>
      <c r="D726" s="2" t="s">
        <v>1992</v>
      </c>
    </row>
    <row r="727" spans="1:4">
      <c r="A727" s="2" t="s">
        <v>2715</v>
      </c>
      <c r="B727" s="79" t="s">
        <v>2723</v>
      </c>
      <c r="C727" s="79" t="str">
        <f t="shared" si="11"/>
        <v>1014Wróblew</v>
      </c>
      <c r="D727" s="2" t="s">
        <v>1973</v>
      </c>
    </row>
    <row r="728" spans="1:4">
      <c r="A728" s="2" t="s">
        <v>2715</v>
      </c>
      <c r="B728" s="79" t="s">
        <v>2724</v>
      </c>
      <c r="C728" s="79" t="str">
        <f t="shared" si="11"/>
        <v>1014Złoczew</v>
      </c>
      <c r="D728" s="2" t="s">
        <v>1993</v>
      </c>
    </row>
    <row r="729" spans="1:4">
      <c r="A729" s="2" t="s">
        <v>2725</v>
      </c>
      <c r="B729" s="79" t="s">
        <v>2726</v>
      </c>
      <c r="C729" s="79" t="str">
        <f t="shared" si="11"/>
        <v>1015Bolimów</v>
      </c>
      <c r="D729" s="2" t="s">
        <v>1988</v>
      </c>
    </row>
    <row r="730" spans="1:4">
      <c r="A730" s="2" t="s">
        <v>2725</v>
      </c>
      <c r="B730" s="79" t="s">
        <v>2727</v>
      </c>
      <c r="C730" s="79" t="str">
        <f t="shared" si="11"/>
        <v>1015Głuchów</v>
      </c>
      <c r="D730" s="2" t="s">
        <v>1969</v>
      </c>
    </row>
    <row r="731" spans="1:4">
      <c r="A731" s="2" t="s">
        <v>2725</v>
      </c>
      <c r="B731" s="79" t="s">
        <v>2728</v>
      </c>
      <c r="C731" s="79" t="str">
        <f t="shared" si="11"/>
        <v>1015Godzianów</v>
      </c>
      <c r="D731" s="2" t="s">
        <v>1989</v>
      </c>
    </row>
    <row r="732" spans="1:4">
      <c r="A732" s="2" t="s">
        <v>2725</v>
      </c>
      <c r="B732" s="79" t="s">
        <v>2729</v>
      </c>
      <c r="C732" s="79" t="str">
        <f t="shared" si="11"/>
        <v>1015Kowiesy</v>
      </c>
      <c r="D732" s="2" t="s">
        <v>1970</v>
      </c>
    </row>
    <row r="733" spans="1:4">
      <c r="A733" s="2" t="s">
        <v>2725</v>
      </c>
      <c r="B733" s="79" t="s">
        <v>2730</v>
      </c>
      <c r="C733" s="79" t="str">
        <f t="shared" si="11"/>
        <v>1015Lipce Reymontowskie</v>
      </c>
      <c r="D733" s="2" t="s">
        <v>1990</v>
      </c>
    </row>
    <row r="734" spans="1:4">
      <c r="A734" s="2" t="s">
        <v>2725</v>
      </c>
      <c r="B734" s="79" t="s">
        <v>2731</v>
      </c>
      <c r="C734" s="79" t="str">
        <f t="shared" si="11"/>
        <v>1015Maków</v>
      </c>
      <c r="D734" s="2" t="s">
        <v>1971</v>
      </c>
    </row>
    <row r="735" spans="1:4">
      <c r="A735" s="2" t="s">
        <v>2725</v>
      </c>
      <c r="B735" s="79" t="s">
        <v>2732</v>
      </c>
      <c r="C735" s="79" t="str">
        <f t="shared" si="11"/>
        <v>1015Nowy Kawęczyn</v>
      </c>
      <c r="D735" s="2" t="s">
        <v>1991</v>
      </c>
    </row>
    <row r="736" spans="1:4">
      <c r="A736" s="2" t="s">
        <v>2725</v>
      </c>
      <c r="B736" s="79" t="s">
        <v>1513</v>
      </c>
      <c r="C736" s="79" t="str">
        <f t="shared" si="11"/>
        <v>1015Skierniewice</v>
      </c>
      <c r="D736" s="2" t="s">
        <v>1972</v>
      </c>
    </row>
    <row r="737" spans="1:4">
      <c r="A737" s="2" t="s">
        <v>2725</v>
      </c>
      <c r="B737" s="79" t="s">
        <v>2733</v>
      </c>
      <c r="C737" s="79" t="str">
        <f t="shared" si="11"/>
        <v>1015Słupia</v>
      </c>
      <c r="D737" s="2" t="s">
        <v>1992</v>
      </c>
    </row>
    <row r="738" spans="1:4">
      <c r="A738" s="2" t="s">
        <v>2734</v>
      </c>
      <c r="B738" s="79" t="s">
        <v>1509</v>
      </c>
      <c r="C738" s="79" t="str">
        <f t="shared" si="11"/>
        <v>1016Tomaszów Mazowiecki</v>
      </c>
      <c r="D738" s="2" t="s">
        <v>1988</v>
      </c>
    </row>
    <row r="739" spans="1:4">
      <c r="A739" s="2" t="s">
        <v>2734</v>
      </c>
      <c r="B739" s="79" t="s">
        <v>2735</v>
      </c>
      <c r="C739" s="79" t="str">
        <f t="shared" si="11"/>
        <v>1016Będków</v>
      </c>
      <c r="D739" s="2" t="s">
        <v>1969</v>
      </c>
    </row>
    <row r="740" spans="1:4">
      <c r="A740" s="2" t="s">
        <v>2734</v>
      </c>
      <c r="B740" s="79" t="s">
        <v>2736</v>
      </c>
      <c r="C740" s="79" t="str">
        <f t="shared" si="11"/>
        <v>1016Budziszewice</v>
      </c>
      <c r="D740" s="2" t="s">
        <v>1989</v>
      </c>
    </row>
    <row r="741" spans="1:4">
      <c r="A741" s="2" t="s">
        <v>2734</v>
      </c>
      <c r="B741" s="79" t="s">
        <v>2737</v>
      </c>
      <c r="C741" s="79" t="str">
        <f t="shared" si="11"/>
        <v>1016Czerniewice</v>
      </c>
      <c r="D741" s="2" t="s">
        <v>1970</v>
      </c>
    </row>
    <row r="742" spans="1:4">
      <c r="A742" s="2" t="s">
        <v>2734</v>
      </c>
      <c r="B742" s="79" t="s">
        <v>2738</v>
      </c>
      <c r="C742" s="79" t="str">
        <f t="shared" si="11"/>
        <v>1016Inowłódz</v>
      </c>
      <c r="D742" s="2" t="s">
        <v>1990</v>
      </c>
    </row>
    <row r="743" spans="1:4">
      <c r="A743" s="2" t="s">
        <v>2734</v>
      </c>
      <c r="B743" s="79" t="s">
        <v>2739</v>
      </c>
      <c r="C743" s="79" t="str">
        <f t="shared" si="11"/>
        <v>1016Lubochnia</v>
      </c>
      <c r="D743" s="2" t="s">
        <v>1971</v>
      </c>
    </row>
    <row r="744" spans="1:4">
      <c r="A744" s="2" t="s">
        <v>2734</v>
      </c>
      <c r="B744" s="79" t="s">
        <v>2740</v>
      </c>
      <c r="C744" s="79" t="str">
        <f t="shared" si="11"/>
        <v>1016Rokiciny</v>
      </c>
      <c r="D744" s="2" t="s">
        <v>1991</v>
      </c>
    </row>
    <row r="745" spans="1:4">
      <c r="A745" s="2" t="s">
        <v>2734</v>
      </c>
      <c r="B745" s="79" t="s">
        <v>2741</v>
      </c>
      <c r="C745" s="79" t="str">
        <f t="shared" si="11"/>
        <v>1016Rzeczyca</v>
      </c>
      <c r="D745" s="2" t="s">
        <v>1972</v>
      </c>
    </row>
    <row r="746" spans="1:4">
      <c r="A746" s="2" t="s">
        <v>2734</v>
      </c>
      <c r="B746" s="79" t="s">
        <v>1509</v>
      </c>
      <c r="C746" s="79" t="str">
        <f t="shared" si="11"/>
        <v>1016Tomaszów Mazowiecki</v>
      </c>
      <c r="D746" s="2" t="s">
        <v>1992</v>
      </c>
    </row>
    <row r="747" spans="1:4">
      <c r="A747" s="2" t="s">
        <v>2734</v>
      </c>
      <c r="B747" s="79" t="s">
        <v>2742</v>
      </c>
      <c r="C747" s="79" t="str">
        <f t="shared" si="11"/>
        <v>1016Ujazd</v>
      </c>
      <c r="D747" s="2" t="s">
        <v>1973</v>
      </c>
    </row>
    <row r="748" spans="1:4">
      <c r="A748" s="2" t="s">
        <v>2734</v>
      </c>
      <c r="B748" s="79" t="s">
        <v>2743</v>
      </c>
      <c r="C748" s="79" t="str">
        <f t="shared" si="11"/>
        <v>1016Żelechlinek</v>
      </c>
      <c r="D748" s="2" t="s">
        <v>1993</v>
      </c>
    </row>
    <row r="749" spans="1:4">
      <c r="A749" s="2" t="s">
        <v>2744</v>
      </c>
      <c r="B749" s="79" t="s">
        <v>2745</v>
      </c>
      <c r="C749" s="79" t="str">
        <f t="shared" si="11"/>
        <v>1017Biała</v>
      </c>
      <c r="D749" s="2" t="s">
        <v>1988</v>
      </c>
    </row>
    <row r="750" spans="1:4">
      <c r="A750" s="2" t="s">
        <v>2744</v>
      </c>
      <c r="B750" s="79" t="s">
        <v>2746</v>
      </c>
      <c r="C750" s="79" t="str">
        <f t="shared" si="11"/>
        <v>1017Czarnożyły</v>
      </c>
      <c r="D750" s="2" t="s">
        <v>1969</v>
      </c>
    </row>
    <row r="751" spans="1:4">
      <c r="A751" s="2" t="s">
        <v>2744</v>
      </c>
      <c r="B751" s="79" t="s">
        <v>2429</v>
      </c>
      <c r="C751" s="79" t="str">
        <f t="shared" si="11"/>
        <v>1017Konopnica</v>
      </c>
      <c r="D751" s="2" t="s">
        <v>1989</v>
      </c>
    </row>
    <row r="752" spans="1:4">
      <c r="A752" s="2" t="s">
        <v>2744</v>
      </c>
      <c r="B752" s="79" t="s">
        <v>2747</v>
      </c>
      <c r="C752" s="79" t="str">
        <f t="shared" si="11"/>
        <v>1017Mokrsko</v>
      </c>
      <c r="D752" s="2" t="s">
        <v>1970</v>
      </c>
    </row>
    <row r="753" spans="1:4">
      <c r="A753" s="2" t="s">
        <v>2744</v>
      </c>
      <c r="B753" s="79" t="s">
        <v>2748</v>
      </c>
      <c r="C753" s="79" t="str">
        <f t="shared" si="11"/>
        <v>1017Osjaków</v>
      </c>
      <c r="D753" s="2" t="s">
        <v>1990</v>
      </c>
    </row>
    <row r="754" spans="1:4">
      <c r="A754" s="2" t="s">
        <v>2744</v>
      </c>
      <c r="B754" s="79" t="s">
        <v>2418</v>
      </c>
      <c r="C754" s="79" t="str">
        <f t="shared" si="11"/>
        <v>1017Ostrówek</v>
      </c>
      <c r="D754" s="2" t="s">
        <v>1971</v>
      </c>
    </row>
    <row r="755" spans="1:4">
      <c r="A755" s="2" t="s">
        <v>2744</v>
      </c>
      <c r="B755" s="79" t="s">
        <v>2749</v>
      </c>
      <c r="C755" s="79" t="str">
        <f t="shared" si="11"/>
        <v>1017Pątnów</v>
      </c>
      <c r="D755" s="2" t="s">
        <v>1991</v>
      </c>
    </row>
    <row r="756" spans="1:4">
      <c r="A756" s="2" t="s">
        <v>2744</v>
      </c>
      <c r="B756" s="79" t="s">
        <v>2750</v>
      </c>
      <c r="C756" s="79" t="str">
        <f t="shared" si="11"/>
        <v>1017Skomlin</v>
      </c>
      <c r="D756" s="2" t="s">
        <v>1972</v>
      </c>
    </row>
    <row r="757" spans="1:4">
      <c r="A757" s="2" t="s">
        <v>2744</v>
      </c>
      <c r="B757" s="79" t="s">
        <v>1505</v>
      </c>
      <c r="C757" s="79" t="str">
        <f t="shared" si="11"/>
        <v>1017Wieluń</v>
      </c>
      <c r="D757" s="2" t="s">
        <v>1992</v>
      </c>
    </row>
    <row r="758" spans="1:4">
      <c r="A758" s="2" t="s">
        <v>2744</v>
      </c>
      <c r="B758" s="79" t="s">
        <v>2751</v>
      </c>
      <c r="C758" s="79" t="str">
        <f t="shared" si="11"/>
        <v>1017Wierzchlas</v>
      </c>
      <c r="D758" s="2" t="s">
        <v>1973</v>
      </c>
    </row>
    <row r="759" spans="1:4">
      <c r="A759" s="2" t="s">
        <v>2752</v>
      </c>
      <c r="B759" s="79" t="s">
        <v>1905</v>
      </c>
      <c r="C759" s="79" t="str">
        <f t="shared" si="11"/>
        <v>1018Bolesławiec</v>
      </c>
      <c r="D759" s="2" t="s">
        <v>1988</v>
      </c>
    </row>
    <row r="760" spans="1:4">
      <c r="A760" s="2" t="s">
        <v>2752</v>
      </c>
      <c r="B760" s="79" t="s">
        <v>2753</v>
      </c>
      <c r="C760" s="79" t="str">
        <f t="shared" si="11"/>
        <v>1018Czastary</v>
      </c>
      <c r="D760" s="2" t="s">
        <v>1969</v>
      </c>
    </row>
    <row r="761" spans="1:4">
      <c r="A761" s="2" t="s">
        <v>2752</v>
      </c>
      <c r="B761" s="79" t="s">
        <v>2754</v>
      </c>
      <c r="C761" s="79" t="str">
        <f t="shared" si="11"/>
        <v>1018Galewice</v>
      </c>
      <c r="D761" s="2" t="s">
        <v>1989</v>
      </c>
    </row>
    <row r="762" spans="1:4">
      <c r="A762" s="2" t="s">
        <v>2752</v>
      </c>
      <c r="B762" s="79" t="s">
        <v>2755</v>
      </c>
      <c r="C762" s="79" t="str">
        <f t="shared" si="11"/>
        <v>1018Lututów</v>
      </c>
      <c r="D762" s="2" t="s">
        <v>1970</v>
      </c>
    </row>
    <row r="763" spans="1:4">
      <c r="A763" s="2" t="s">
        <v>2752</v>
      </c>
      <c r="B763" s="79" t="s">
        <v>2756</v>
      </c>
      <c r="C763" s="79" t="str">
        <f t="shared" si="11"/>
        <v>1018Łubnice</v>
      </c>
      <c r="D763" s="2" t="s">
        <v>1990</v>
      </c>
    </row>
    <row r="764" spans="1:4">
      <c r="A764" s="2" t="s">
        <v>2752</v>
      </c>
      <c r="B764" s="79" t="s">
        <v>2757</v>
      </c>
      <c r="C764" s="79" t="str">
        <f t="shared" si="11"/>
        <v>1018Sokolniki</v>
      </c>
      <c r="D764" s="2" t="s">
        <v>1971</v>
      </c>
    </row>
    <row r="765" spans="1:4">
      <c r="A765" s="2" t="s">
        <v>2752</v>
      </c>
      <c r="B765" s="79" t="s">
        <v>1501</v>
      </c>
      <c r="C765" s="79" t="str">
        <f t="shared" si="11"/>
        <v>1018Wieruszów</v>
      </c>
      <c r="D765" s="2" t="s">
        <v>1991</v>
      </c>
    </row>
    <row r="766" spans="1:4">
      <c r="A766" s="2" t="s">
        <v>2758</v>
      </c>
      <c r="B766" s="79" t="s">
        <v>1497</v>
      </c>
      <c r="C766" s="79" t="str">
        <f t="shared" si="11"/>
        <v>1019Zduńska Wola</v>
      </c>
      <c r="D766" s="2" t="s">
        <v>1988</v>
      </c>
    </row>
    <row r="767" spans="1:4">
      <c r="A767" s="2" t="s">
        <v>2758</v>
      </c>
      <c r="B767" s="79" t="s">
        <v>2759</v>
      </c>
      <c r="C767" s="79" t="str">
        <f t="shared" si="11"/>
        <v>1019Szadek</v>
      </c>
      <c r="D767" s="2" t="s">
        <v>1969</v>
      </c>
    </row>
    <row r="768" spans="1:4">
      <c r="A768" s="2" t="s">
        <v>2758</v>
      </c>
      <c r="B768" s="79" t="s">
        <v>2760</v>
      </c>
      <c r="C768" s="79" t="str">
        <f t="shared" si="11"/>
        <v>1019Zapolice</v>
      </c>
      <c r="D768" s="2" t="s">
        <v>1989</v>
      </c>
    </row>
    <row r="769" spans="1:4">
      <c r="A769" s="2" t="s">
        <v>2758</v>
      </c>
      <c r="B769" s="79" t="s">
        <v>1497</v>
      </c>
      <c r="C769" s="79" t="str">
        <f t="shared" si="11"/>
        <v>1019Zduńska Wola</v>
      </c>
      <c r="D769" s="2" t="s">
        <v>1970</v>
      </c>
    </row>
    <row r="770" spans="1:4">
      <c r="A770" s="2" t="s">
        <v>2761</v>
      </c>
      <c r="B770" s="79" t="s">
        <v>1565</v>
      </c>
      <c r="C770" s="79" t="str">
        <f t="shared" si="11"/>
        <v>1020Głowno</v>
      </c>
      <c r="D770" s="2" t="s">
        <v>1988</v>
      </c>
    </row>
    <row r="771" spans="1:4">
      <c r="A771" s="2" t="s">
        <v>2761</v>
      </c>
      <c r="B771" s="79" t="s">
        <v>2762</v>
      </c>
      <c r="C771" s="79" t="str">
        <f t="shared" ref="C771:C834" si="12">A771&amp;B771</f>
        <v>1020Ozorków</v>
      </c>
      <c r="D771" s="2" t="s">
        <v>1969</v>
      </c>
    </row>
    <row r="772" spans="1:4">
      <c r="A772" s="2" t="s">
        <v>2761</v>
      </c>
      <c r="B772" s="79" t="s">
        <v>1492</v>
      </c>
      <c r="C772" s="79" t="str">
        <f t="shared" si="12"/>
        <v>1020Zgierz</v>
      </c>
      <c r="D772" s="2" t="s">
        <v>1989</v>
      </c>
    </row>
    <row r="773" spans="1:4">
      <c r="A773" s="2" t="s">
        <v>2761</v>
      </c>
      <c r="B773" s="79" t="s">
        <v>2763</v>
      </c>
      <c r="C773" s="79" t="str">
        <f t="shared" si="12"/>
        <v>1020Aleksandrów Łódzki</v>
      </c>
      <c r="D773" s="2" t="s">
        <v>1970</v>
      </c>
    </row>
    <row r="774" spans="1:4">
      <c r="A774" s="2" t="s">
        <v>2761</v>
      </c>
      <c r="B774" s="79" t="s">
        <v>1565</v>
      </c>
      <c r="C774" s="79" t="str">
        <f t="shared" si="12"/>
        <v>1020Głowno</v>
      </c>
      <c r="D774" s="2" t="s">
        <v>1990</v>
      </c>
    </row>
    <row r="775" spans="1:4">
      <c r="A775" s="2" t="s">
        <v>2761</v>
      </c>
      <c r="B775" s="79" t="s">
        <v>2762</v>
      </c>
      <c r="C775" s="79" t="str">
        <f t="shared" si="12"/>
        <v>1020Ozorków</v>
      </c>
      <c r="D775" s="2" t="s">
        <v>1971</v>
      </c>
    </row>
    <row r="776" spans="1:4">
      <c r="A776" s="2" t="s">
        <v>2761</v>
      </c>
      <c r="B776" s="79" t="s">
        <v>2764</v>
      </c>
      <c r="C776" s="79" t="str">
        <f t="shared" si="12"/>
        <v>1020Parzęczew</v>
      </c>
      <c r="D776" s="2" t="s">
        <v>1991</v>
      </c>
    </row>
    <row r="777" spans="1:4">
      <c r="A777" s="2" t="s">
        <v>2761</v>
      </c>
      <c r="B777" s="79" t="s">
        <v>2765</v>
      </c>
      <c r="C777" s="79" t="str">
        <f t="shared" si="12"/>
        <v>1020Stryków</v>
      </c>
      <c r="D777" s="2" t="s">
        <v>1972</v>
      </c>
    </row>
    <row r="778" spans="1:4">
      <c r="A778" s="2" t="s">
        <v>2761</v>
      </c>
      <c r="B778" s="79" t="s">
        <v>1492</v>
      </c>
      <c r="C778" s="79" t="str">
        <f t="shared" si="12"/>
        <v>1020Zgierz</v>
      </c>
      <c r="D778" s="2" t="s">
        <v>1992</v>
      </c>
    </row>
    <row r="779" spans="1:4">
      <c r="A779" s="2" t="s">
        <v>2766</v>
      </c>
      <c r="B779" s="79" t="s">
        <v>1569</v>
      </c>
      <c r="C779" s="79" t="str">
        <f t="shared" si="12"/>
        <v>1021Brzeziny</v>
      </c>
      <c r="D779" s="2" t="s">
        <v>1988</v>
      </c>
    </row>
    <row r="780" spans="1:4">
      <c r="A780" s="2" t="s">
        <v>2766</v>
      </c>
      <c r="B780" s="79" t="s">
        <v>2767</v>
      </c>
      <c r="C780" s="79" t="str">
        <f t="shared" si="12"/>
        <v>1021Brzeziny - gmina wiejska</v>
      </c>
      <c r="D780" s="2" t="s">
        <v>1969</v>
      </c>
    </row>
    <row r="781" spans="1:4">
      <c r="A781" s="2" t="s">
        <v>2766</v>
      </c>
      <c r="B781" s="79" t="s">
        <v>2768</v>
      </c>
      <c r="C781" s="79" t="str">
        <f t="shared" si="12"/>
        <v>1021Dmosin</v>
      </c>
      <c r="D781" s="2" t="s">
        <v>1989</v>
      </c>
    </row>
    <row r="782" spans="1:4">
      <c r="A782" s="2" t="s">
        <v>2766</v>
      </c>
      <c r="B782" s="79" t="s">
        <v>2769</v>
      </c>
      <c r="C782" s="79" t="str">
        <f t="shared" si="12"/>
        <v>1021Jeżów</v>
      </c>
      <c r="D782" s="2" t="s">
        <v>1970</v>
      </c>
    </row>
    <row r="783" spans="1:4">
      <c r="A783" s="2" t="s">
        <v>2766</v>
      </c>
      <c r="B783" s="79" t="s">
        <v>2770</v>
      </c>
      <c r="C783" s="79" t="str">
        <f t="shared" si="12"/>
        <v>1021Rogów</v>
      </c>
      <c r="D783" s="2" t="s">
        <v>1990</v>
      </c>
    </row>
    <row r="784" spans="1:4">
      <c r="A784" s="2" t="s">
        <v>2771</v>
      </c>
      <c r="B784" s="79" t="s">
        <v>1577</v>
      </c>
      <c r="C784" s="79" t="str">
        <f t="shared" si="12"/>
        <v>1061Łódź</v>
      </c>
      <c r="D784" s="2" t="s">
        <v>1988</v>
      </c>
    </row>
    <row r="785" spans="1:4">
      <c r="A785" s="2" t="s">
        <v>2772</v>
      </c>
      <c r="B785" s="79" t="s">
        <v>1533</v>
      </c>
      <c r="C785" s="79" t="str">
        <f t="shared" si="12"/>
        <v>1062Piotrków Trybunalski</v>
      </c>
      <c r="D785" s="2" t="s">
        <v>1988</v>
      </c>
    </row>
    <row r="786" spans="1:4">
      <c r="A786" s="2" t="s">
        <v>2773</v>
      </c>
      <c r="B786" s="79" t="s">
        <v>1513</v>
      </c>
      <c r="C786" s="79" t="str">
        <f t="shared" si="12"/>
        <v>1063Skierniewice</v>
      </c>
      <c r="D786" s="2" t="s">
        <v>1988</v>
      </c>
    </row>
    <row r="787" spans="1:4">
      <c r="A787" s="2" t="s">
        <v>2774</v>
      </c>
      <c r="B787" s="79" t="s">
        <v>1463</v>
      </c>
      <c r="C787" s="79" t="str">
        <f t="shared" si="12"/>
        <v>1201Bochnia</v>
      </c>
      <c r="D787" s="2" t="s">
        <v>1988</v>
      </c>
    </row>
    <row r="788" spans="1:4">
      <c r="A788" s="2" t="s">
        <v>2774</v>
      </c>
      <c r="B788" s="79" t="s">
        <v>2775</v>
      </c>
      <c r="C788" s="79" t="str">
        <f t="shared" si="12"/>
        <v>1201Bochnia - gmina wiejska</v>
      </c>
      <c r="D788" s="2" t="s">
        <v>1969</v>
      </c>
    </row>
    <row r="789" spans="1:4">
      <c r="A789" s="2" t="s">
        <v>2774</v>
      </c>
      <c r="B789" s="79" t="s">
        <v>2776</v>
      </c>
      <c r="C789" s="79" t="str">
        <f t="shared" si="12"/>
        <v>1201Drwinia</v>
      </c>
      <c r="D789" s="2" t="s">
        <v>1989</v>
      </c>
    </row>
    <row r="790" spans="1:4">
      <c r="A790" s="2" t="s">
        <v>2774</v>
      </c>
      <c r="B790" s="79" t="s">
        <v>2777</v>
      </c>
      <c r="C790" s="79" t="str">
        <f t="shared" si="12"/>
        <v>1201Lipnica Murowana</v>
      </c>
      <c r="D790" s="2" t="s">
        <v>1970</v>
      </c>
    </row>
    <row r="791" spans="1:4">
      <c r="A791" s="2" t="s">
        <v>2774</v>
      </c>
      <c r="B791" s="79" t="s">
        <v>2778</v>
      </c>
      <c r="C791" s="79" t="str">
        <f t="shared" si="12"/>
        <v>1201Łapanów</v>
      </c>
      <c r="D791" s="2" t="s">
        <v>1990</v>
      </c>
    </row>
    <row r="792" spans="1:4">
      <c r="A792" s="2" t="s">
        <v>2774</v>
      </c>
      <c r="B792" s="79" t="s">
        <v>2779</v>
      </c>
      <c r="C792" s="79" t="str">
        <f t="shared" si="12"/>
        <v>1201Nowy Wiśnicz</v>
      </c>
      <c r="D792" s="2" t="s">
        <v>1971</v>
      </c>
    </row>
    <row r="793" spans="1:4">
      <c r="A793" s="2" t="s">
        <v>2774</v>
      </c>
      <c r="B793" s="79" t="s">
        <v>2780</v>
      </c>
      <c r="C793" s="79" t="str">
        <f t="shared" si="12"/>
        <v>1201Rzezawa</v>
      </c>
      <c r="D793" s="2" t="s">
        <v>1991</v>
      </c>
    </row>
    <row r="794" spans="1:4">
      <c r="A794" s="2" t="s">
        <v>2774</v>
      </c>
      <c r="B794" s="79" t="s">
        <v>2781</v>
      </c>
      <c r="C794" s="79" t="str">
        <f t="shared" si="12"/>
        <v>1201Trzciana</v>
      </c>
      <c r="D794" s="2" t="s">
        <v>1972</v>
      </c>
    </row>
    <row r="795" spans="1:4">
      <c r="A795" s="2" t="s">
        <v>2774</v>
      </c>
      <c r="B795" s="79" t="s">
        <v>2782</v>
      </c>
      <c r="C795" s="79" t="str">
        <f t="shared" si="12"/>
        <v>1201Żegocina</v>
      </c>
      <c r="D795" s="2" t="s">
        <v>1992</v>
      </c>
    </row>
    <row r="796" spans="1:4">
      <c r="A796" s="2" t="s">
        <v>2783</v>
      </c>
      <c r="B796" s="79" t="s">
        <v>2784</v>
      </c>
      <c r="C796" s="79" t="str">
        <f t="shared" si="12"/>
        <v>1202Borzęcin</v>
      </c>
      <c r="D796" s="2" t="s">
        <v>1988</v>
      </c>
    </row>
    <row r="797" spans="1:4">
      <c r="A797" s="2" t="s">
        <v>2783</v>
      </c>
      <c r="B797" s="79" t="s">
        <v>1459</v>
      </c>
      <c r="C797" s="79" t="str">
        <f t="shared" si="12"/>
        <v>1202Brzesko</v>
      </c>
      <c r="D797" s="2" t="s">
        <v>1969</v>
      </c>
    </row>
    <row r="798" spans="1:4">
      <c r="A798" s="2" t="s">
        <v>2783</v>
      </c>
      <c r="B798" s="79" t="s">
        <v>2785</v>
      </c>
      <c r="C798" s="79" t="str">
        <f t="shared" si="12"/>
        <v>1202Czchów</v>
      </c>
      <c r="D798" s="2" t="s">
        <v>1989</v>
      </c>
    </row>
    <row r="799" spans="1:4">
      <c r="A799" s="2" t="s">
        <v>2783</v>
      </c>
      <c r="B799" s="79" t="s">
        <v>2786</v>
      </c>
      <c r="C799" s="79" t="str">
        <f t="shared" si="12"/>
        <v>1202Dębno</v>
      </c>
      <c r="D799" s="2" t="s">
        <v>1970</v>
      </c>
    </row>
    <row r="800" spans="1:4">
      <c r="A800" s="2" t="s">
        <v>2783</v>
      </c>
      <c r="B800" s="79" t="s">
        <v>2787</v>
      </c>
      <c r="C800" s="79" t="str">
        <f t="shared" si="12"/>
        <v>1202Gnojnik</v>
      </c>
      <c r="D800" s="2" t="s">
        <v>1990</v>
      </c>
    </row>
    <row r="801" spans="1:4">
      <c r="A801" s="2" t="s">
        <v>2783</v>
      </c>
      <c r="B801" s="79" t="s">
        <v>2788</v>
      </c>
      <c r="C801" s="79" t="str">
        <f t="shared" si="12"/>
        <v>1202Iwkowa</v>
      </c>
      <c r="D801" s="2" t="s">
        <v>1971</v>
      </c>
    </row>
    <row r="802" spans="1:4">
      <c r="A802" s="2" t="s">
        <v>2783</v>
      </c>
      <c r="B802" s="79" t="s">
        <v>2789</v>
      </c>
      <c r="C802" s="79" t="str">
        <f t="shared" si="12"/>
        <v>1202Szczurowa</v>
      </c>
      <c r="D802" s="2" t="s">
        <v>1991</v>
      </c>
    </row>
    <row r="803" spans="1:4">
      <c r="A803" s="2" t="s">
        <v>2790</v>
      </c>
      <c r="B803" s="79" t="s">
        <v>2791</v>
      </c>
      <c r="C803" s="79" t="str">
        <f t="shared" si="12"/>
        <v>1203Alwernia</v>
      </c>
      <c r="D803" s="2" t="s">
        <v>1988</v>
      </c>
    </row>
    <row r="804" spans="1:4">
      <c r="A804" s="2" t="s">
        <v>2790</v>
      </c>
      <c r="B804" s="79" t="s">
        <v>2792</v>
      </c>
      <c r="C804" s="79" t="str">
        <f t="shared" si="12"/>
        <v>1203Babice</v>
      </c>
      <c r="D804" s="2" t="s">
        <v>1969</v>
      </c>
    </row>
    <row r="805" spans="1:4">
      <c r="A805" s="2" t="s">
        <v>2790</v>
      </c>
      <c r="B805" s="79" t="s">
        <v>1455</v>
      </c>
      <c r="C805" s="79" t="str">
        <f t="shared" si="12"/>
        <v>1203Chrzanów</v>
      </c>
      <c r="D805" s="2" t="s">
        <v>1989</v>
      </c>
    </row>
    <row r="806" spans="1:4">
      <c r="A806" s="2" t="s">
        <v>2790</v>
      </c>
      <c r="B806" s="79" t="s">
        <v>2793</v>
      </c>
      <c r="C806" s="79" t="str">
        <f t="shared" si="12"/>
        <v>1203Libiąż</v>
      </c>
      <c r="D806" s="2" t="s">
        <v>1970</v>
      </c>
    </row>
    <row r="807" spans="1:4">
      <c r="A807" s="2" t="s">
        <v>2790</v>
      </c>
      <c r="B807" s="79" t="s">
        <v>2794</v>
      </c>
      <c r="C807" s="79" t="str">
        <f t="shared" si="12"/>
        <v>1203Trzebinia</v>
      </c>
      <c r="D807" s="2" t="s">
        <v>1990</v>
      </c>
    </row>
    <row r="808" spans="1:4">
      <c r="A808" s="2" t="s">
        <v>2795</v>
      </c>
      <c r="B808" s="79" t="s">
        <v>2796</v>
      </c>
      <c r="C808" s="79" t="str">
        <f t="shared" si="12"/>
        <v>1204Bolesław</v>
      </c>
      <c r="D808" s="2" t="s">
        <v>1988</v>
      </c>
    </row>
    <row r="809" spans="1:4">
      <c r="A809" s="2" t="s">
        <v>2795</v>
      </c>
      <c r="B809" s="79" t="s">
        <v>1451</v>
      </c>
      <c r="C809" s="79" t="str">
        <f t="shared" si="12"/>
        <v>1204Dąbrowa Tarnowska</v>
      </c>
      <c r="D809" s="2" t="s">
        <v>1969</v>
      </c>
    </row>
    <row r="810" spans="1:4">
      <c r="A810" s="2" t="s">
        <v>2795</v>
      </c>
      <c r="B810" s="79" t="s">
        <v>2797</v>
      </c>
      <c r="C810" s="79" t="str">
        <f t="shared" si="12"/>
        <v>1204Gręboszów</v>
      </c>
      <c r="D810" s="2" t="s">
        <v>1989</v>
      </c>
    </row>
    <row r="811" spans="1:4">
      <c r="A811" s="2" t="s">
        <v>2795</v>
      </c>
      <c r="B811" s="79" t="s">
        <v>2798</v>
      </c>
      <c r="C811" s="79" t="str">
        <f t="shared" si="12"/>
        <v>1204Mędrzechów</v>
      </c>
      <c r="D811" s="2" t="s">
        <v>1970</v>
      </c>
    </row>
    <row r="812" spans="1:4">
      <c r="A812" s="2" t="s">
        <v>2795</v>
      </c>
      <c r="B812" s="79" t="s">
        <v>1181</v>
      </c>
      <c r="C812" s="79" t="str">
        <f t="shared" si="12"/>
        <v>1204Olesno</v>
      </c>
      <c r="D812" s="2" t="s">
        <v>1990</v>
      </c>
    </row>
    <row r="813" spans="1:4">
      <c r="A813" s="2" t="s">
        <v>2795</v>
      </c>
      <c r="B813" s="79" t="s">
        <v>2799</v>
      </c>
      <c r="C813" s="79" t="str">
        <f t="shared" si="12"/>
        <v>1204Radgoszcz</v>
      </c>
      <c r="D813" s="2" t="s">
        <v>1971</v>
      </c>
    </row>
    <row r="814" spans="1:4">
      <c r="A814" s="2" t="s">
        <v>2795</v>
      </c>
      <c r="B814" s="79" t="s">
        <v>2800</v>
      </c>
      <c r="C814" s="79" t="str">
        <f t="shared" si="12"/>
        <v>1204Szczucin</v>
      </c>
      <c r="D814" s="2" t="s">
        <v>1991</v>
      </c>
    </row>
    <row r="815" spans="1:4">
      <c r="A815" s="2" t="s">
        <v>2801</v>
      </c>
      <c r="B815" s="79" t="s">
        <v>1447</v>
      </c>
      <c r="C815" s="79" t="str">
        <f t="shared" si="12"/>
        <v>1205Gorlice</v>
      </c>
      <c r="D815" s="2" t="s">
        <v>1988</v>
      </c>
    </row>
    <row r="816" spans="1:4">
      <c r="A816" s="2" t="s">
        <v>2801</v>
      </c>
      <c r="B816" s="79" t="s">
        <v>2802</v>
      </c>
      <c r="C816" s="79" t="str">
        <f t="shared" si="12"/>
        <v>1205Biecz</v>
      </c>
      <c r="D816" s="2" t="s">
        <v>1969</v>
      </c>
    </row>
    <row r="817" spans="1:4">
      <c r="A817" s="2" t="s">
        <v>2801</v>
      </c>
      <c r="B817" s="79" t="s">
        <v>2803</v>
      </c>
      <c r="C817" s="79" t="str">
        <f t="shared" si="12"/>
        <v>1205Bobowa</v>
      </c>
      <c r="D817" s="2" t="s">
        <v>1989</v>
      </c>
    </row>
    <row r="818" spans="1:4">
      <c r="A818" s="2" t="s">
        <v>2801</v>
      </c>
      <c r="B818" s="79" t="s">
        <v>1447</v>
      </c>
      <c r="C818" s="79" t="str">
        <f t="shared" si="12"/>
        <v>1205Gorlice</v>
      </c>
      <c r="D818" s="2" t="s">
        <v>1970</v>
      </c>
    </row>
    <row r="819" spans="1:4">
      <c r="A819" s="2" t="s">
        <v>2801</v>
      </c>
      <c r="B819" s="79" t="s">
        <v>2804</v>
      </c>
      <c r="C819" s="79" t="str">
        <f t="shared" si="12"/>
        <v>1205Lipinki</v>
      </c>
      <c r="D819" s="2" t="s">
        <v>1990</v>
      </c>
    </row>
    <row r="820" spans="1:4">
      <c r="A820" s="2" t="s">
        <v>2801</v>
      </c>
      <c r="B820" s="79" t="s">
        <v>2805</v>
      </c>
      <c r="C820" s="79" t="str">
        <f t="shared" si="12"/>
        <v>1205Łużna</v>
      </c>
      <c r="D820" s="2" t="s">
        <v>1971</v>
      </c>
    </row>
    <row r="821" spans="1:4">
      <c r="A821" s="2" t="s">
        <v>2801</v>
      </c>
      <c r="B821" s="79" t="s">
        <v>2685</v>
      </c>
      <c r="C821" s="79" t="str">
        <f t="shared" si="12"/>
        <v>1205Moszczenica</v>
      </c>
      <c r="D821" s="2" t="s">
        <v>1991</v>
      </c>
    </row>
    <row r="822" spans="1:4">
      <c r="A822" s="2" t="s">
        <v>2801</v>
      </c>
      <c r="B822" s="79" t="s">
        <v>2806</v>
      </c>
      <c r="C822" s="79" t="str">
        <f t="shared" si="12"/>
        <v>1205Ropa</v>
      </c>
      <c r="D822" s="2" t="s">
        <v>1972</v>
      </c>
    </row>
    <row r="823" spans="1:4">
      <c r="A823" s="2" t="s">
        <v>2801</v>
      </c>
      <c r="B823" s="79" t="s">
        <v>2807</v>
      </c>
      <c r="C823" s="79" t="str">
        <f t="shared" si="12"/>
        <v>1205Sękowa</v>
      </c>
      <c r="D823" s="2" t="s">
        <v>1992</v>
      </c>
    </row>
    <row r="824" spans="1:4">
      <c r="A824" s="2" t="s">
        <v>2801</v>
      </c>
      <c r="B824" s="79" t="s">
        <v>2808</v>
      </c>
      <c r="C824" s="79" t="str">
        <f t="shared" si="12"/>
        <v>1205Uście Gorlickie</v>
      </c>
      <c r="D824" s="2" t="s">
        <v>1973</v>
      </c>
    </row>
    <row r="825" spans="1:4">
      <c r="A825" s="2" t="s">
        <v>2809</v>
      </c>
      <c r="B825" s="79" t="s">
        <v>2810</v>
      </c>
      <c r="C825" s="79" t="str">
        <f t="shared" si="12"/>
        <v>1206Czernichów</v>
      </c>
      <c r="D825" s="2" t="s">
        <v>1988</v>
      </c>
    </row>
    <row r="826" spans="1:4">
      <c r="A826" s="2" t="s">
        <v>2809</v>
      </c>
      <c r="B826" s="79" t="s">
        <v>2811</v>
      </c>
      <c r="C826" s="79" t="str">
        <f t="shared" si="12"/>
        <v>1206Igołomia-Wawrzeńczyce</v>
      </c>
      <c r="D826" s="2" t="s">
        <v>1969</v>
      </c>
    </row>
    <row r="827" spans="1:4">
      <c r="A827" s="2" t="s">
        <v>2809</v>
      </c>
      <c r="B827" s="79" t="s">
        <v>2812</v>
      </c>
      <c r="C827" s="79" t="str">
        <f t="shared" si="12"/>
        <v>1206Iwanowice</v>
      </c>
      <c r="D827" s="2" t="s">
        <v>1989</v>
      </c>
    </row>
    <row r="828" spans="1:4">
      <c r="A828" s="2" t="s">
        <v>2809</v>
      </c>
      <c r="B828" s="79" t="s">
        <v>2813</v>
      </c>
      <c r="C828" s="79" t="str">
        <f t="shared" si="12"/>
        <v>1206Jerzmanowice-Przeginia</v>
      </c>
      <c r="D828" s="2" t="s">
        <v>1970</v>
      </c>
    </row>
    <row r="829" spans="1:4">
      <c r="A829" s="2" t="s">
        <v>2809</v>
      </c>
      <c r="B829" s="79" t="s">
        <v>2814</v>
      </c>
      <c r="C829" s="79" t="str">
        <f t="shared" si="12"/>
        <v>1206Kocmyrzów-Luborzyca</v>
      </c>
      <c r="D829" s="2" t="s">
        <v>1990</v>
      </c>
    </row>
    <row r="830" spans="1:4">
      <c r="A830" s="2" t="s">
        <v>2809</v>
      </c>
      <c r="B830" s="79" t="s">
        <v>2815</v>
      </c>
      <c r="C830" s="79" t="str">
        <f t="shared" si="12"/>
        <v>1206Krzeszowice</v>
      </c>
      <c r="D830" s="2" t="s">
        <v>1971</v>
      </c>
    </row>
    <row r="831" spans="1:4">
      <c r="A831" s="2" t="s">
        <v>2809</v>
      </c>
      <c r="B831" s="79" t="s">
        <v>2816</v>
      </c>
      <c r="C831" s="79" t="str">
        <f t="shared" si="12"/>
        <v>1206Liszki</v>
      </c>
      <c r="D831" s="2" t="s">
        <v>1991</v>
      </c>
    </row>
    <row r="832" spans="1:4">
      <c r="A832" s="2" t="s">
        <v>2809</v>
      </c>
      <c r="B832" s="79" t="s">
        <v>2817</v>
      </c>
      <c r="C832" s="79" t="str">
        <f t="shared" si="12"/>
        <v>1206Michałowice</v>
      </c>
      <c r="D832" s="2" t="s">
        <v>1972</v>
      </c>
    </row>
    <row r="833" spans="1:4">
      <c r="A833" s="2" t="s">
        <v>2809</v>
      </c>
      <c r="B833" s="79" t="s">
        <v>2818</v>
      </c>
      <c r="C833" s="79" t="str">
        <f t="shared" si="12"/>
        <v>1206Mogilany</v>
      </c>
      <c r="D833" s="2" t="s">
        <v>1992</v>
      </c>
    </row>
    <row r="834" spans="1:4">
      <c r="A834" s="2" t="s">
        <v>2809</v>
      </c>
      <c r="B834" s="79" t="s">
        <v>2819</v>
      </c>
      <c r="C834" s="79" t="str">
        <f t="shared" si="12"/>
        <v>1206Skała</v>
      </c>
      <c r="D834" s="2" t="s">
        <v>1973</v>
      </c>
    </row>
    <row r="835" spans="1:4">
      <c r="A835" s="2" t="s">
        <v>2809</v>
      </c>
      <c r="B835" s="79" t="s">
        <v>2820</v>
      </c>
      <c r="C835" s="79" t="str">
        <f t="shared" ref="C835:C898" si="13">A835&amp;B835</f>
        <v>1206Skawina</v>
      </c>
      <c r="D835" s="2" t="s">
        <v>1993</v>
      </c>
    </row>
    <row r="836" spans="1:4">
      <c r="A836" s="2" t="s">
        <v>2809</v>
      </c>
      <c r="B836" s="79" t="s">
        <v>2821</v>
      </c>
      <c r="C836" s="79" t="str">
        <f t="shared" si="13"/>
        <v>1206Słomniki</v>
      </c>
      <c r="D836" s="2" t="s">
        <v>1974</v>
      </c>
    </row>
    <row r="837" spans="1:4">
      <c r="A837" s="2" t="s">
        <v>2809</v>
      </c>
      <c r="B837" s="79" t="s">
        <v>2822</v>
      </c>
      <c r="C837" s="79" t="str">
        <f t="shared" si="13"/>
        <v>1206Sułoszowa</v>
      </c>
      <c r="D837" s="2" t="s">
        <v>1994</v>
      </c>
    </row>
    <row r="838" spans="1:4">
      <c r="A838" s="2" t="s">
        <v>2809</v>
      </c>
      <c r="B838" s="79" t="s">
        <v>2823</v>
      </c>
      <c r="C838" s="79" t="str">
        <f t="shared" si="13"/>
        <v>1206Świątniki Górne</v>
      </c>
      <c r="D838" s="2" t="s">
        <v>1975</v>
      </c>
    </row>
    <row r="839" spans="1:4">
      <c r="A839" s="2" t="s">
        <v>2809</v>
      </c>
      <c r="B839" s="79" t="s">
        <v>2824</v>
      </c>
      <c r="C839" s="79" t="str">
        <f t="shared" si="13"/>
        <v>1206Wielka Wieś</v>
      </c>
      <c r="D839" s="2" t="s">
        <v>1995</v>
      </c>
    </row>
    <row r="840" spans="1:4">
      <c r="A840" s="2" t="s">
        <v>2809</v>
      </c>
      <c r="B840" s="79" t="s">
        <v>2825</v>
      </c>
      <c r="C840" s="79" t="str">
        <f t="shared" si="13"/>
        <v>1206Zabierzów</v>
      </c>
      <c r="D840" s="2" t="s">
        <v>1976</v>
      </c>
    </row>
    <row r="841" spans="1:4">
      <c r="A841" s="2" t="s">
        <v>2809</v>
      </c>
      <c r="B841" s="79" t="s">
        <v>2826</v>
      </c>
      <c r="C841" s="79" t="str">
        <f t="shared" si="13"/>
        <v>1206Zielonki</v>
      </c>
      <c r="D841" s="2" t="s">
        <v>1996</v>
      </c>
    </row>
    <row r="842" spans="1:4">
      <c r="A842" s="2" t="s">
        <v>2827</v>
      </c>
      <c r="B842" s="79" t="s">
        <v>1443</v>
      </c>
      <c r="C842" s="79" t="str">
        <f t="shared" si="13"/>
        <v>1207Limanowa</v>
      </c>
      <c r="D842" s="2" t="s">
        <v>1988</v>
      </c>
    </row>
    <row r="843" spans="1:4">
      <c r="A843" s="2" t="s">
        <v>2827</v>
      </c>
      <c r="B843" s="79" t="s">
        <v>2828</v>
      </c>
      <c r="C843" s="79" t="str">
        <f t="shared" si="13"/>
        <v>1207Mszana Dolna</v>
      </c>
      <c r="D843" s="2" t="s">
        <v>1969</v>
      </c>
    </row>
    <row r="844" spans="1:4">
      <c r="A844" s="2" t="s">
        <v>2827</v>
      </c>
      <c r="B844" s="79" t="s">
        <v>2829</v>
      </c>
      <c r="C844" s="79" t="str">
        <f t="shared" si="13"/>
        <v>1207Dobra</v>
      </c>
      <c r="D844" s="2" t="s">
        <v>1989</v>
      </c>
    </row>
    <row r="845" spans="1:4">
      <c r="A845" s="2" t="s">
        <v>2827</v>
      </c>
      <c r="B845" s="79" t="s">
        <v>2830</v>
      </c>
      <c r="C845" s="79" t="str">
        <f t="shared" si="13"/>
        <v>1207Jodłownik</v>
      </c>
      <c r="D845" s="2" t="s">
        <v>1970</v>
      </c>
    </row>
    <row r="846" spans="1:4">
      <c r="A846" s="2" t="s">
        <v>2827</v>
      </c>
      <c r="B846" s="79" t="s">
        <v>2831</v>
      </c>
      <c r="C846" s="79" t="str">
        <f t="shared" si="13"/>
        <v>1207Kamienica</v>
      </c>
      <c r="D846" s="2" t="s">
        <v>1990</v>
      </c>
    </row>
    <row r="847" spans="1:4">
      <c r="A847" s="2" t="s">
        <v>2827</v>
      </c>
      <c r="B847" s="79" t="s">
        <v>2832</v>
      </c>
      <c r="C847" s="79" t="str">
        <f t="shared" si="13"/>
        <v>1207Laskowa</v>
      </c>
      <c r="D847" s="2" t="s">
        <v>1971</v>
      </c>
    </row>
    <row r="848" spans="1:4">
      <c r="A848" s="2" t="s">
        <v>2827</v>
      </c>
      <c r="B848" s="79" t="s">
        <v>1443</v>
      </c>
      <c r="C848" s="79" t="str">
        <f t="shared" si="13"/>
        <v>1207Limanowa</v>
      </c>
      <c r="D848" s="2" t="s">
        <v>1991</v>
      </c>
    </row>
    <row r="849" spans="1:4">
      <c r="A849" s="2" t="s">
        <v>2827</v>
      </c>
      <c r="B849" s="79" t="s">
        <v>2833</v>
      </c>
      <c r="C849" s="79" t="str">
        <f t="shared" si="13"/>
        <v>1207Łukowica</v>
      </c>
      <c r="D849" s="2" t="s">
        <v>1972</v>
      </c>
    </row>
    <row r="850" spans="1:4">
      <c r="A850" s="2" t="s">
        <v>2827</v>
      </c>
      <c r="B850" s="79" t="s">
        <v>2828</v>
      </c>
      <c r="C850" s="79" t="str">
        <f t="shared" si="13"/>
        <v>1207Mszana Dolna</v>
      </c>
      <c r="D850" s="2" t="s">
        <v>1992</v>
      </c>
    </row>
    <row r="851" spans="1:4">
      <c r="A851" s="2" t="s">
        <v>2827</v>
      </c>
      <c r="B851" s="79" t="s">
        <v>2834</v>
      </c>
      <c r="C851" s="79" t="str">
        <f t="shared" si="13"/>
        <v>1207Niedźwiedź</v>
      </c>
      <c r="D851" s="2" t="s">
        <v>1973</v>
      </c>
    </row>
    <row r="852" spans="1:4">
      <c r="A852" s="2" t="s">
        <v>2827</v>
      </c>
      <c r="B852" s="79" t="s">
        <v>2835</v>
      </c>
      <c r="C852" s="79" t="str">
        <f t="shared" si="13"/>
        <v>1207Słopnice</v>
      </c>
      <c r="D852" s="2" t="s">
        <v>1993</v>
      </c>
    </row>
    <row r="853" spans="1:4">
      <c r="A853" s="2" t="s">
        <v>2827</v>
      </c>
      <c r="B853" s="79" t="s">
        <v>2836</v>
      </c>
      <c r="C853" s="79" t="str">
        <f t="shared" si="13"/>
        <v>1207Tymbark</v>
      </c>
      <c r="D853" s="2" t="s">
        <v>1974</v>
      </c>
    </row>
    <row r="854" spans="1:4">
      <c r="A854" s="2" t="s">
        <v>2837</v>
      </c>
      <c r="B854" s="79" t="s">
        <v>2838</v>
      </c>
      <c r="C854" s="79" t="str">
        <f t="shared" si="13"/>
        <v>1208Charsznica</v>
      </c>
      <c r="D854" s="2" t="s">
        <v>1988</v>
      </c>
    </row>
    <row r="855" spans="1:4">
      <c r="A855" s="2" t="s">
        <v>2837</v>
      </c>
      <c r="B855" s="79" t="s">
        <v>2839</v>
      </c>
      <c r="C855" s="79" t="str">
        <f t="shared" si="13"/>
        <v>1208Gołcza</v>
      </c>
      <c r="D855" s="2" t="s">
        <v>1969</v>
      </c>
    </row>
    <row r="856" spans="1:4">
      <c r="A856" s="2" t="s">
        <v>2837</v>
      </c>
      <c r="B856" s="79" t="s">
        <v>2840</v>
      </c>
      <c r="C856" s="79" t="str">
        <f t="shared" si="13"/>
        <v>1208Kozłów</v>
      </c>
      <c r="D856" s="2" t="s">
        <v>1989</v>
      </c>
    </row>
    <row r="857" spans="1:4">
      <c r="A857" s="2" t="s">
        <v>2837</v>
      </c>
      <c r="B857" s="79" t="s">
        <v>2841</v>
      </c>
      <c r="C857" s="79" t="str">
        <f t="shared" si="13"/>
        <v>1208Książ Wielki</v>
      </c>
      <c r="D857" s="2" t="s">
        <v>1970</v>
      </c>
    </row>
    <row r="858" spans="1:4">
      <c r="A858" s="2" t="s">
        <v>2837</v>
      </c>
      <c r="B858" s="79" t="s">
        <v>1439</v>
      </c>
      <c r="C858" s="79" t="str">
        <f t="shared" si="13"/>
        <v>1208Miechów</v>
      </c>
      <c r="D858" s="2" t="s">
        <v>1990</v>
      </c>
    </row>
    <row r="859" spans="1:4">
      <c r="A859" s="2" t="s">
        <v>2837</v>
      </c>
      <c r="B859" s="79" t="s">
        <v>2842</v>
      </c>
      <c r="C859" s="79" t="str">
        <f t="shared" si="13"/>
        <v>1208Racławice</v>
      </c>
      <c r="D859" s="2" t="s">
        <v>1971</v>
      </c>
    </row>
    <row r="860" spans="1:4">
      <c r="A860" s="2" t="s">
        <v>2837</v>
      </c>
      <c r="B860" s="79" t="s">
        <v>2843</v>
      </c>
      <c r="C860" s="79" t="str">
        <f t="shared" si="13"/>
        <v>1208Słaboszów</v>
      </c>
      <c r="D860" s="2" t="s">
        <v>1991</v>
      </c>
    </row>
    <row r="861" spans="1:4">
      <c r="A861" s="2" t="s">
        <v>2844</v>
      </c>
      <c r="B861" s="79" t="s">
        <v>2845</v>
      </c>
      <c r="C861" s="79" t="str">
        <f t="shared" si="13"/>
        <v>1209Dobczyce</v>
      </c>
      <c r="D861" s="2" t="s">
        <v>1988</v>
      </c>
    </row>
    <row r="862" spans="1:4">
      <c r="A862" s="2" t="s">
        <v>2844</v>
      </c>
      <c r="B862" s="79" t="s">
        <v>2846</v>
      </c>
      <c r="C862" s="79" t="str">
        <f t="shared" si="13"/>
        <v>1209Lubień</v>
      </c>
      <c r="D862" s="2" t="s">
        <v>1969</v>
      </c>
    </row>
    <row r="863" spans="1:4">
      <c r="A863" s="2" t="s">
        <v>2844</v>
      </c>
      <c r="B863" s="79" t="s">
        <v>1435</v>
      </c>
      <c r="C863" s="79" t="str">
        <f t="shared" si="13"/>
        <v>1209Myślenice</v>
      </c>
      <c r="D863" s="2" t="s">
        <v>1989</v>
      </c>
    </row>
    <row r="864" spans="1:4">
      <c r="A864" s="2" t="s">
        <v>2844</v>
      </c>
      <c r="B864" s="79" t="s">
        <v>2847</v>
      </c>
      <c r="C864" s="79" t="str">
        <f t="shared" si="13"/>
        <v>1209Pcim</v>
      </c>
      <c r="D864" s="2" t="s">
        <v>1970</v>
      </c>
    </row>
    <row r="865" spans="1:4">
      <c r="A865" s="2" t="s">
        <v>2844</v>
      </c>
      <c r="B865" s="79" t="s">
        <v>2848</v>
      </c>
      <c r="C865" s="79" t="str">
        <f t="shared" si="13"/>
        <v>1209Raciechowice</v>
      </c>
      <c r="D865" s="2" t="s">
        <v>1990</v>
      </c>
    </row>
    <row r="866" spans="1:4">
      <c r="A866" s="2" t="s">
        <v>2844</v>
      </c>
      <c r="B866" s="79" t="s">
        <v>2849</v>
      </c>
      <c r="C866" s="79" t="str">
        <f t="shared" si="13"/>
        <v>1209Siepraw</v>
      </c>
      <c r="D866" s="2" t="s">
        <v>1971</v>
      </c>
    </row>
    <row r="867" spans="1:4">
      <c r="A867" s="2" t="s">
        <v>2844</v>
      </c>
      <c r="B867" s="79" t="s">
        <v>2850</v>
      </c>
      <c r="C867" s="79" t="str">
        <f t="shared" si="13"/>
        <v>1209Sułkowice</v>
      </c>
      <c r="D867" s="2" t="s">
        <v>1991</v>
      </c>
    </row>
    <row r="868" spans="1:4">
      <c r="A868" s="2" t="s">
        <v>2844</v>
      </c>
      <c r="B868" s="79" t="s">
        <v>2851</v>
      </c>
      <c r="C868" s="79" t="str">
        <f t="shared" si="13"/>
        <v>1209Tokarnia</v>
      </c>
      <c r="D868" s="2" t="s">
        <v>1972</v>
      </c>
    </row>
    <row r="869" spans="1:4">
      <c r="A869" s="2" t="s">
        <v>2844</v>
      </c>
      <c r="B869" s="79" t="s">
        <v>2852</v>
      </c>
      <c r="C869" s="79" t="str">
        <f t="shared" si="13"/>
        <v>1209Wiśniowa</v>
      </c>
      <c r="D869" s="2" t="s">
        <v>1992</v>
      </c>
    </row>
    <row r="870" spans="1:4">
      <c r="A870" s="2" t="s">
        <v>2853</v>
      </c>
      <c r="B870" s="79" t="s">
        <v>2854</v>
      </c>
      <c r="C870" s="79" t="str">
        <f t="shared" si="13"/>
        <v>1210Grybów</v>
      </c>
      <c r="D870" s="2" t="s">
        <v>1988</v>
      </c>
    </row>
    <row r="871" spans="1:4">
      <c r="A871" s="2" t="s">
        <v>2853</v>
      </c>
      <c r="B871" s="79" t="s">
        <v>2855</v>
      </c>
      <c r="C871" s="79" t="str">
        <f t="shared" si="13"/>
        <v>1210Chełmiec</v>
      </c>
      <c r="D871" s="2" t="s">
        <v>1969</v>
      </c>
    </row>
    <row r="872" spans="1:4">
      <c r="A872" s="2" t="s">
        <v>2853</v>
      </c>
      <c r="B872" s="79" t="s">
        <v>2856</v>
      </c>
      <c r="C872" s="79" t="str">
        <f t="shared" si="13"/>
        <v>1210Gródek nad Dunajcem</v>
      </c>
      <c r="D872" s="2" t="s">
        <v>1989</v>
      </c>
    </row>
    <row r="873" spans="1:4">
      <c r="A873" s="2" t="s">
        <v>2853</v>
      </c>
      <c r="B873" s="79" t="s">
        <v>2854</v>
      </c>
      <c r="C873" s="79" t="str">
        <f t="shared" si="13"/>
        <v>1210Grybów</v>
      </c>
      <c r="D873" s="2" t="s">
        <v>1970</v>
      </c>
    </row>
    <row r="874" spans="1:4">
      <c r="A874" s="2" t="s">
        <v>2853</v>
      </c>
      <c r="B874" s="79" t="s">
        <v>2857</v>
      </c>
      <c r="C874" s="79" t="str">
        <f t="shared" si="13"/>
        <v>1210Kamionka Wielka</v>
      </c>
      <c r="D874" s="2" t="s">
        <v>1990</v>
      </c>
    </row>
    <row r="875" spans="1:4">
      <c r="A875" s="2" t="s">
        <v>2853</v>
      </c>
      <c r="B875" s="79" t="s">
        <v>2858</v>
      </c>
      <c r="C875" s="79" t="str">
        <f t="shared" si="13"/>
        <v>1210Korzenna</v>
      </c>
      <c r="D875" s="2" t="s">
        <v>1971</v>
      </c>
    </row>
    <row r="876" spans="1:4">
      <c r="A876" s="2" t="s">
        <v>2853</v>
      </c>
      <c r="B876" s="79" t="s">
        <v>2859</v>
      </c>
      <c r="C876" s="79" t="str">
        <f t="shared" si="13"/>
        <v>1210Krynica-Zdrój</v>
      </c>
      <c r="D876" s="2" t="s">
        <v>1991</v>
      </c>
    </row>
    <row r="877" spans="1:4">
      <c r="A877" s="2" t="s">
        <v>2853</v>
      </c>
      <c r="B877" s="79" t="s">
        <v>2860</v>
      </c>
      <c r="C877" s="79" t="str">
        <f t="shared" si="13"/>
        <v>1210Łabowa</v>
      </c>
      <c r="D877" s="2" t="s">
        <v>1972</v>
      </c>
    </row>
    <row r="878" spans="1:4">
      <c r="A878" s="2" t="s">
        <v>2853</v>
      </c>
      <c r="B878" s="79" t="s">
        <v>2861</v>
      </c>
      <c r="C878" s="79" t="str">
        <f t="shared" si="13"/>
        <v>1210Łącko</v>
      </c>
      <c r="D878" s="2" t="s">
        <v>1992</v>
      </c>
    </row>
    <row r="879" spans="1:4">
      <c r="A879" s="2" t="s">
        <v>2853</v>
      </c>
      <c r="B879" s="79" t="s">
        <v>2862</v>
      </c>
      <c r="C879" s="79" t="str">
        <f t="shared" si="13"/>
        <v>1210Łososina Dolna</v>
      </c>
      <c r="D879" s="2" t="s">
        <v>1973</v>
      </c>
    </row>
    <row r="880" spans="1:4">
      <c r="A880" s="2" t="s">
        <v>2853</v>
      </c>
      <c r="B880" s="79" t="s">
        <v>2863</v>
      </c>
      <c r="C880" s="79" t="str">
        <f t="shared" si="13"/>
        <v>1210Muszyna</v>
      </c>
      <c r="D880" s="2" t="s">
        <v>1993</v>
      </c>
    </row>
    <row r="881" spans="1:4">
      <c r="A881" s="2" t="s">
        <v>2853</v>
      </c>
      <c r="B881" s="79" t="s">
        <v>2864</v>
      </c>
      <c r="C881" s="79" t="str">
        <f t="shared" si="13"/>
        <v>1210Nawojowa</v>
      </c>
      <c r="D881" s="2" t="s">
        <v>1974</v>
      </c>
    </row>
    <row r="882" spans="1:4">
      <c r="A882" s="2" t="s">
        <v>2853</v>
      </c>
      <c r="B882" s="79" t="s">
        <v>2865</v>
      </c>
      <c r="C882" s="79" t="str">
        <f t="shared" si="13"/>
        <v>1210Piwniczna-Zdrój</v>
      </c>
      <c r="D882" s="2" t="s">
        <v>1994</v>
      </c>
    </row>
    <row r="883" spans="1:4">
      <c r="A883" s="2" t="s">
        <v>2853</v>
      </c>
      <c r="B883" s="79" t="s">
        <v>2866</v>
      </c>
      <c r="C883" s="79" t="str">
        <f t="shared" si="13"/>
        <v>1210Podegrodzie</v>
      </c>
      <c r="D883" s="2" t="s">
        <v>1975</v>
      </c>
    </row>
    <row r="884" spans="1:4">
      <c r="A884" s="2" t="s">
        <v>2853</v>
      </c>
      <c r="B884" s="79" t="s">
        <v>2867</v>
      </c>
      <c r="C884" s="79" t="str">
        <f t="shared" si="13"/>
        <v>1210Rytro</v>
      </c>
      <c r="D884" s="2" t="s">
        <v>1995</v>
      </c>
    </row>
    <row r="885" spans="1:4">
      <c r="A885" s="2" t="s">
        <v>2853</v>
      </c>
      <c r="B885" s="79" t="s">
        <v>2868</v>
      </c>
      <c r="C885" s="79" t="str">
        <f t="shared" si="13"/>
        <v>1210Stary Sącz</v>
      </c>
      <c r="D885" s="2" t="s">
        <v>1976</v>
      </c>
    </row>
    <row r="886" spans="1:4">
      <c r="A886" s="2" t="s">
        <v>2869</v>
      </c>
      <c r="B886" s="79" t="s">
        <v>1427</v>
      </c>
      <c r="C886" s="79" t="str">
        <f t="shared" si="13"/>
        <v>1211Nowy Targ</v>
      </c>
      <c r="D886" s="2" t="s">
        <v>1988</v>
      </c>
    </row>
    <row r="887" spans="1:4">
      <c r="A887" s="2" t="s">
        <v>2869</v>
      </c>
      <c r="B887" s="79" t="s">
        <v>2870</v>
      </c>
      <c r="C887" s="79" t="str">
        <f t="shared" si="13"/>
        <v>1211Szczawnica</v>
      </c>
      <c r="D887" s="2" t="s">
        <v>1969</v>
      </c>
    </row>
    <row r="888" spans="1:4">
      <c r="A888" s="2" t="s">
        <v>2869</v>
      </c>
      <c r="B888" s="79" t="s">
        <v>2871</v>
      </c>
      <c r="C888" s="79" t="str">
        <f t="shared" si="13"/>
        <v>1211Czarny Dunajec</v>
      </c>
      <c r="D888" s="2" t="s">
        <v>1989</v>
      </c>
    </row>
    <row r="889" spans="1:4">
      <c r="A889" s="2" t="s">
        <v>2869</v>
      </c>
      <c r="B889" s="79" t="s">
        <v>2872</v>
      </c>
      <c r="C889" s="79" t="str">
        <f t="shared" si="13"/>
        <v>1211Czorsztyn</v>
      </c>
      <c r="D889" s="2" t="s">
        <v>1970</v>
      </c>
    </row>
    <row r="890" spans="1:4">
      <c r="A890" s="2" t="s">
        <v>2869</v>
      </c>
      <c r="B890" s="79" t="s">
        <v>2873</v>
      </c>
      <c r="C890" s="79" t="str">
        <f t="shared" si="13"/>
        <v>1211Jabłonka</v>
      </c>
      <c r="D890" s="2" t="s">
        <v>1990</v>
      </c>
    </row>
    <row r="891" spans="1:4">
      <c r="A891" s="2" t="s">
        <v>2869</v>
      </c>
      <c r="B891" s="79" t="s">
        <v>2874</v>
      </c>
      <c r="C891" s="79" t="str">
        <f t="shared" si="13"/>
        <v>1211Krościenko nad Dunajcem</v>
      </c>
      <c r="D891" s="2" t="s">
        <v>1971</v>
      </c>
    </row>
    <row r="892" spans="1:4">
      <c r="A892" s="2" t="s">
        <v>2869</v>
      </c>
      <c r="B892" s="79" t="s">
        <v>2875</v>
      </c>
      <c r="C892" s="79" t="str">
        <f t="shared" si="13"/>
        <v>1211Lipnica Wielka</v>
      </c>
      <c r="D892" s="2" t="s">
        <v>1991</v>
      </c>
    </row>
    <row r="893" spans="1:4">
      <c r="A893" s="2" t="s">
        <v>2869</v>
      </c>
      <c r="B893" s="79" t="s">
        <v>2876</v>
      </c>
      <c r="C893" s="79" t="str">
        <f t="shared" si="13"/>
        <v>1211Łapsze Niżne</v>
      </c>
      <c r="D893" s="2" t="s">
        <v>1972</v>
      </c>
    </row>
    <row r="894" spans="1:4">
      <c r="A894" s="2" t="s">
        <v>2869</v>
      </c>
      <c r="B894" s="79" t="s">
        <v>1427</v>
      </c>
      <c r="C894" s="79" t="str">
        <f t="shared" si="13"/>
        <v>1211Nowy Targ</v>
      </c>
      <c r="D894" s="2" t="s">
        <v>1992</v>
      </c>
    </row>
    <row r="895" spans="1:4">
      <c r="A895" s="2" t="s">
        <v>2869</v>
      </c>
      <c r="B895" s="79" t="s">
        <v>2877</v>
      </c>
      <c r="C895" s="79" t="str">
        <f t="shared" si="13"/>
        <v>1211Ochotnica Dolna</v>
      </c>
      <c r="D895" s="2" t="s">
        <v>1973</v>
      </c>
    </row>
    <row r="896" spans="1:4">
      <c r="A896" s="2" t="s">
        <v>2869</v>
      </c>
      <c r="B896" s="79" t="s">
        <v>2878</v>
      </c>
      <c r="C896" s="79" t="str">
        <f t="shared" si="13"/>
        <v>1211Raba Wyżna</v>
      </c>
      <c r="D896" s="2" t="s">
        <v>1993</v>
      </c>
    </row>
    <row r="897" spans="1:4">
      <c r="A897" s="2" t="s">
        <v>2869</v>
      </c>
      <c r="B897" s="79" t="s">
        <v>2879</v>
      </c>
      <c r="C897" s="79" t="str">
        <f t="shared" si="13"/>
        <v>1211Rabka-Zdrój</v>
      </c>
      <c r="D897" s="2" t="s">
        <v>1974</v>
      </c>
    </row>
    <row r="898" spans="1:4">
      <c r="A898" s="2" t="s">
        <v>2869</v>
      </c>
      <c r="B898" s="79" t="s">
        <v>2880</v>
      </c>
      <c r="C898" s="79" t="str">
        <f t="shared" si="13"/>
        <v>1211Spytkowice</v>
      </c>
      <c r="D898" s="2" t="s">
        <v>1994</v>
      </c>
    </row>
    <row r="899" spans="1:4">
      <c r="A899" s="2" t="s">
        <v>2869</v>
      </c>
      <c r="B899" s="79" t="s">
        <v>2881</v>
      </c>
      <c r="C899" s="79" t="str">
        <f t="shared" ref="C899:C962" si="14">A899&amp;B899</f>
        <v>1211Szaflary</v>
      </c>
      <c r="D899" s="2" t="s">
        <v>1975</v>
      </c>
    </row>
    <row r="900" spans="1:4">
      <c r="A900" s="2" t="s">
        <v>2882</v>
      </c>
      <c r="B900" s="79" t="s">
        <v>2883</v>
      </c>
      <c r="C900" s="79" t="str">
        <f t="shared" si="14"/>
        <v>1212Bukowno</v>
      </c>
      <c r="D900" s="2" t="s">
        <v>1988</v>
      </c>
    </row>
    <row r="901" spans="1:4">
      <c r="A901" s="2" t="s">
        <v>2882</v>
      </c>
      <c r="B901" s="79" t="s">
        <v>2796</v>
      </c>
      <c r="C901" s="79" t="str">
        <f t="shared" si="14"/>
        <v>1212Bolesław</v>
      </c>
      <c r="D901" s="2" t="s">
        <v>1989</v>
      </c>
    </row>
    <row r="902" spans="1:4">
      <c r="A902" s="2" t="s">
        <v>2882</v>
      </c>
      <c r="B902" s="79" t="s">
        <v>2884</v>
      </c>
      <c r="C902" s="79" t="str">
        <f t="shared" si="14"/>
        <v>1212Klucze</v>
      </c>
      <c r="D902" s="2" t="s">
        <v>1970</v>
      </c>
    </row>
    <row r="903" spans="1:4">
      <c r="A903" s="2" t="s">
        <v>2882</v>
      </c>
      <c r="B903" s="79" t="s">
        <v>1423</v>
      </c>
      <c r="C903" s="79" t="str">
        <f t="shared" si="14"/>
        <v>1212Olkusz</v>
      </c>
      <c r="D903" s="2" t="s">
        <v>1990</v>
      </c>
    </row>
    <row r="904" spans="1:4">
      <c r="A904" s="2" t="s">
        <v>2882</v>
      </c>
      <c r="B904" s="79" t="s">
        <v>2885</v>
      </c>
      <c r="C904" s="79" t="str">
        <f t="shared" si="14"/>
        <v>1212Trzyciąż</v>
      </c>
      <c r="D904" s="2" t="s">
        <v>1971</v>
      </c>
    </row>
    <row r="905" spans="1:4">
      <c r="A905" s="2" t="s">
        <v>2882</v>
      </c>
      <c r="B905" s="79" t="s">
        <v>2886</v>
      </c>
      <c r="C905" s="79" t="str">
        <f t="shared" si="14"/>
        <v>1212Wolbrom</v>
      </c>
      <c r="D905" s="2" t="s">
        <v>1991</v>
      </c>
    </row>
    <row r="906" spans="1:4">
      <c r="A906" s="2" t="s">
        <v>2887</v>
      </c>
      <c r="B906" s="79" t="s">
        <v>1419</v>
      </c>
      <c r="C906" s="79" t="str">
        <f t="shared" si="14"/>
        <v>1213Oświęcim</v>
      </c>
      <c r="D906" s="2" t="s">
        <v>1988</v>
      </c>
    </row>
    <row r="907" spans="1:4">
      <c r="A907" s="2" t="s">
        <v>2887</v>
      </c>
      <c r="B907" s="79" t="s">
        <v>2888</v>
      </c>
      <c r="C907" s="79" t="str">
        <f t="shared" si="14"/>
        <v>1213Brzeszcze</v>
      </c>
      <c r="D907" s="2" t="s">
        <v>1969</v>
      </c>
    </row>
    <row r="908" spans="1:4">
      <c r="A908" s="2" t="s">
        <v>2887</v>
      </c>
      <c r="B908" s="79" t="s">
        <v>2889</v>
      </c>
      <c r="C908" s="79" t="str">
        <f t="shared" si="14"/>
        <v>1213Chełmek</v>
      </c>
      <c r="D908" s="2" t="s">
        <v>1989</v>
      </c>
    </row>
    <row r="909" spans="1:4">
      <c r="A909" s="2" t="s">
        <v>2887</v>
      </c>
      <c r="B909" s="79" t="s">
        <v>2890</v>
      </c>
      <c r="C909" s="79" t="str">
        <f t="shared" si="14"/>
        <v>1213Kęty</v>
      </c>
      <c r="D909" s="2" t="s">
        <v>1970</v>
      </c>
    </row>
    <row r="910" spans="1:4">
      <c r="A910" s="2" t="s">
        <v>2887</v>
      </c>
      <c r="B910" s="79" t="s">
        <v>2211</v>
      </c>
      <c r="C910" s="79" t="str">
        <f t="shared" si="14"/>
        <v>1213Osiek</v>
      </c>
      <c r="D910" s="2" t="s">
        <v>1990</v>
      </c>
    </row>
    <row r="911" spans="1:4">
      <c r="A911" s="2" t="s">
        <v>2887</v>
      </c>
      <c r="B911" s="79" t="s">
        <v>1419</v>
      </c>
      <c r="C911" s="79" t="str">
        <f t="shared" si="14"/>
        <v>1213Oświęcim</v>
      </c>
      <c r="D911" s="2" t="s">
        <v>1971</v>
      </c>
    </row>
    <row r="912" spans="1:4">
      <c r="A912" s="2" t="s">
        <v>2887</v>
      </c>
      <c r="B912" s="79" t="s">
        <v>2891</v>
      </c>
      <c r="C912" s="79" t="str">
        <f t="shared" si="14"/>
        <v>1213Polanka Wielka</v>
      </c>
      <c r="D912" s="2" t="s">
        <v>1991</v>
      </c>
    </row>
    <row r="913" spans="1:4">
      <c r="A913" s="2" t="s">
        <v>2887</v>
      </c>
      <c r="B913" s="79" t="s">
        <v>2892</v>
      </c>
      <c r="C913" s="79" t="str">
        <f t="shared" si="14"/>
        <v>1213Przeciszów</v>
      </c>
      <c r="D913" s="2" t="s">
        <v>1972</v>
      </c>
    </row>
    <row r="914" spans="1:4">
      <c r="A914" s="2" t="s">
        <v>2887</v>
      </c>
      <c r="B914" s="79" t="s">
        <v>2893</v>
      </c>
      <c r="C914" s="79" t="str">
        <f t="shared" si="14"/>
        <v>1213Zator</v>
      </c>
      <c r="D914" s="2" t="s">
        <v>1992</v>
      </c>
    </row>
    <row r="915" spans="1:4">
      <c r="A915" s="2" t="s">
        <v>2894</v>
      </c>
      <c r="B915" s="79" t="s">
        <v>2895</v>
      </c>
      <c r="C915" s="79" t="str">
        <f t="shared" si="14"/>
        <v>1214Koniusza</v>
      </c>
      <c r="D915" s="2" t="s">
        <v>1988</v>
      </c>
    </row>
    <row r="916" spans="1:4">
      <c r="A916" s="2" t="s">
        <v>2894</v>
      </c>
      <c r="B916" s="79" t="s">
        <v>2896</v>
      </c>
      <c r="C916" s="79" t="str">
        <f t="shared" si="14"/>
        <v>1214Koszyce</v>
      </c>
      <c r="D916" s="2" t="s">
        <v>1969</v>
      </c>
    </row>
    <row r="917" spans="1:4">
      <c r="A917" s="2" t="s">
        <v>2894</v>
      </c>
      <c r="B917" s="79" t="s">
        <v>2897</v>
      </c>
      <c r="C917" s="79" t="str">
        <f t="shared" si="14"/>
        <v>1214Nowe Brzesko</v>
      </c>
      <c r="D917" s="2" t="s">
        <v>1989</v>
      </c>
    </row>
    <row r="918" spans="1:4">
      <c r="A918" s="2" t="s">
        <v>2894</v>
      </c>
      <c r="B918" s="79" t="s">
        <v>2898</v>
      </c>
      <c r="C918" s="79" t="str">
        <f t="shared" si="14"/>
        <v>1214Pałecznica</v>
      </c>
      <c r="D918" s="2" t="s">
        <v>1970</v>
      </c>
    </row>
    <row r="919" spans="1:4">
      <c r="A919" s="2" t="s">
        <v>2894</v>
      </c>
      <c r="B919" s="79" t="s">
        <v>1415</v>
      </c>
      <c r="C919" s="79" t="str">
        <f t="shared" si="14"/>
        <v>1214Proszowice</v>
      </c>
      <c r="D919" s="2" t="s">
        <v>1990</v>
      </c>
    </row>
    <row r="920" spans="1:4">
      <c r="A920" s="2" t="s">
        <v>2894</v>
      </c>
      <c r="B920" s="79" t="s">
        <v>2899</v>
      </c>
      <c r="C920" s="79" t="str">
        <f t="shared" si="14"/>
        <v>1214Radziemice</v>
      </c>
      <c r="D920" s="2" t="s">
        <v>1971</v>
      </c>
    </row>
    <row r="921" spans="1:4">
      <c r="A921" s="2" t="s">
        <v>2900</v>
      </c>
      <c r="B921" s="79" t="s">
        <v>2901</v>
      </c>
      <c r="C921" s="79" t="str">
        <f t="shared" si="14"/>
        <v>1215Jordanów</v>
      </c>
      <c r="D921" s="2" t="s">
        <v>1988</v>
      </c>
    </row>
    <row r="922" spans="1:4">
      <c r="A922" s="2" t="s">
        <v>2900</v>
      </c>
      <c r="B922" s="79" t="s">
        <v>1411</v>
      </c>
      <c r="C922" s="79" t="str">
        <f t="shared" si="14"/>
        <v>1215Sucha Beskidzka</v>
      </c>
      <c r="D922" s="2" t="s">
        <v>1969</v>
      </c>
    </row>
    <row r="923" spans="1:4">
      <c r="A923" s="2" t="s">
        <v>2900</v>
      </c>
      <c r="B923" s="79" t="s">
        <v>2902</v>
      </c>
      <c r="C923" s="79" t="str">
        <f t="shared" si="14"/>
        <v>1215Budzów</v>
      </c>
      <c r="D923" s="2" t="s">
        <v>1989</v>
      </c>
    </row>
    <row r="924" spans="1:4">
      <c r="A924" s="2" t="s">
        <v>2900</v>
      </c>
      <c r="B924" s="79" t="s">
        <v>2903</v>
      </c>
      <c r="C924" s="79" t="str">
        <f t="shared" si="14"/>
        <v>1215Bystra-Sidzina</v>
      </c>
      <c r="D924" s="2" t="s">
        <v>1970</v>
      </c>
    </row>
    <row r="925" spans="1:4">
      <c r="A925" s="2" t="s">
        <v>2900</v>
      </c>
      <c r="B925" s="79" t="s">
        <v>2901</v>
      </c>
      <c r="C925" s="79" t="str">
        <f t="shared" si="14"/>
        <v>1215Jordanów</v>
      </c>
      <c r="D925" s="2" t="s">
        <v>1990</v>
      </c>
    </row>
    <row r="926" spans="1:4">
      <c r="A926" s="2" t="s">
        <v>2900</v>
      </c>
      <c r="B926" s="79" t="s">
        <v>2904</v>
      </c>
      <c r="C926" s="79" t="str">
        <f t="shared" si="14"/>
        <v>1215Maków Podhalański</v>
      </c>
      <c r="D926" s="2" t="s">
        <v>1971</v>
      </c>
    </row>
    <row r="927" spans="1:4">
      <c r="A927" s="2" t="s">
        <v>2900</v>
      </c>
      <c r="B927" s="79" t="s">
        <v>2905</v>
      </c>
      <c r="C927" s="79" t="str">
        <f t="shared" si="14"/>
        <v>1215Stryszawa</v>
      </c>
      <c r="D927" s="2" t="s">
        <v>1991</v>
      </c>
    </row>
    <row r="928" spans="1:4">
      <c r="A928" s="2" t="s">
        <v>2900</v>
      </c>
      <c r="B928" s="79" t="s">
        <v>2906</v>
      </c>
      <c r="C928" s="79" t="str">
        <f t="shared" si="14"/>
        <v>1215Zawoja</v>
      </c>
      <c r="D928" s="2" t="s">
        <v>1972</v>
      </c>
    </row>
    <row r="929" spans="1:4">
      <c r="A929" s="2" t="s">
        <v>2900</v>
      </c>
      <c r="B929" s="79" t="s">
        <v>2907</v>
      </c>
      <c r="C929" s="79" t="str">
        <f t="shared" si="14"/>
        <v>1215Zembrzyce</v>
      </c>
      <c r="D929" s="2" t="s">
        <v>1992</v>
      </c>
    </row>
    <row r="930" spans="1:4">
      <c r="A930" s="2" t="s">
        <v>2908</v>
      </c>
      <c r="B930" s="79" t="s">
        <v>2909</v>
      </c>
      <c r="C930" s="79" t="str">
        <f t="shared" si="14"/>
        <v>1216Ciężkowice</v>
      </c>
      <c r="D930" s="2" t="s">
        <v>1988</v>
      </c>
    </row>
    <row r="931" spans="1:4">
      <c r="A931" s="2" t="s">
        <v>2908</v>
      </c>
      <c r="B931" s="79" t="s">
        <v>2910</v>
      </c>
      <c r="C931" s="79" t="str">
        <f t="shared" si="14"/>
        <v>1216Gromnik</v>
      </c>
      <c r="D931" s="2" t="s">
        <v>1969</v>
      </c>
    </row>
    <row r="932" spans="1:4">
      <c r="A932" s="2" t="s">
        <v>2908</v>
      </c>
      <c r="B932" s="79" t="s">
        <v>2911</v>
      </c>
      <c r="C932" s="79" t="str">
        <f t="shared" si="14"/>
        <v>1216Lisia Góra</v>
      </c>
      <c r="D932" s="2" t="s">
        <v>1989</v>
      </c>
    </row>
    <row r="933" spans="1:4">
      <c r="A933" s="2" t="s">
        <v>2908</v>
      </c>
      <c r="B933" s="79" t="s">
        <v>2912</v>
      </c>
      <c r="C933" s="79" t="str">
        <f t="shared" si="14"/>
        <v>1216Pleśna</v>
      </c>
      <c r="D933" s="2" t="s">
        <v>1970</v>
      </c>
    </row>
    <row r="934" spans="1:4">
      <c r="A934" s="2" t="s">
        <v>2908</v>
      </c>
      <c r="B934" s="79" t="s">
        <v>2913</v>
      </c>
      <c r="C934" s="79" t="str">
        <f t="shared" si="14"/>
        <v>1216Radłów</v>
      </c>
      <c r="D934" s="2" t="s">
        <v>1990</v>
      </c>
    </row>
    <row r="935" spans="1:4">
      <c r="A935" s="2" t="s">
        <v>2908</v>
      </c>
      <c r="B935" s="79" t="s">
        <v>2914</v>
      </c>
      <c r="C935" s="79" t="str">
        <f t="shared" si="14"/>
        <v>1216Ryglice</v>
      </c>
      <c r="D935" s="2" t="s">
        <v>1971</v>
      </c>
    </row>
    <row r="936" spans="1:4">
      <c r="A936" s="2" t="s">
        <v>2908</v>
      </c>
      <c r="B936" s="79" t="s">
        <v>2915</v>
      </c>
      <c r="C936" s="79" t="str">
        <f t="shared" si="14"/>
        <v>1216Rzepiennik Strzyżewski</v>
      </c>
      <c r="D936" s="2" t="s">
        <v>1991</v>
      </c>
    </row>
    <row r="937" spans="1:4">
      <c r="A937" s="2" t="s">
        <v>2908</v>
      </c>
      <c r="B937" s="79" t="s">
        <v>2916</v>
      </c>
      <c r="C937" s="79" t="str">
        <f t="shared" si="14"/>
        <v>1216Skrzyszów</v>
      </c>
      <c r="D937" s="2" t="s">
        <v>1972</v>
      </c>
    </row>
    <row r="938" spans="1:4">
      <c r="A938" s="2" t="s">
        <v>2908</v>
      </c>
      <c r="B938" s="79" t="s">
        <v>1482</v>
      </c>
      <c r="C938" s="79" t="str">
        <f t="shared" si="14"/>
        <v>1216Tarnów</v>
      </c>
      <c r="D938" s="2" t="s">
        <v>1992</v>
      </c>
    </row>
    <row r="939" spans="1:4">
      <c r="A939" s="2" t="s">
        <v>2908</v>
      </c>
      <c r="B939" s="79" t="s">
        <v>2917</v>
      </c>
      <c r="C939" s="79" t="str">
        <f t="shared" si="14"/>
        <v>1216Tuchów</v>
      </c>
      <c r="D939" s="2" t="s">
        <v>1973</v>
      </c>
    </row>
    <row r="940" spans="1:4">
      <c r="A940" s="2" t="s">
        <v>2908</v>
      </c>
      <c r="B940" s="79" t="s">
        <v>2918</v>
      </c>
      <c r="C940" s="79" t="str">
        <f t="shared" si="14"/>
        <v>1216Wierzchosławice</v>
      </c>
      <c r="D940" s="2" t="s">
        <v>1993</v>
      </c>
    </row>
    <row r="941" spans="1:4">
      <c r="A941" s="2" t="s">
        <v>2908</v>
      </c>
      <c r="B941" s="79" t="s">
        <v>2919</v>
      </c>
      <c r="C941" s="79" t="str">
        <f t="shared" si="14"/>
        <v>1216Wietrzychowice</v>
      </c>
      <c r="D941" s="2" t="s">
        <v>1974</v>
      </c>
    </row>
    <row r="942" spans="1:4">
      <c r="A942" s="2" t="s">
        <v>2908</v>
      </c>
      <c r="B942" s="79" t="s">
        <v>2920</v>
      </c>
      <c r="C942" s="79" t="str">
        <f t="shared" si="14"/>
        <v>1216Wojnicz</v>
      </c>
      <c r="D942" s="2" t="s">
        <v>1994</v>
      </c>
    </row>
    <row r="943" spans="1:4">
      <c r="A943" s="2" t="s">
        <v>2908</v>
      </c>
      <c r="B943" s="79" t="s">
        <v>2921</v>
      </c>
      <c r="C943" s="79" t="str">
        <f t="shared" si="14"/>
        <v>1216Zakliczyn</v>
      </c>
      <c r="D943" s="2" t="s">
        <v>1975</v>
      </c>
    </row>
    <row r="944" spans="1:4">
      <c r="A944" s="2" t="s">
        <v>2908</v>
      </c>
      <c r="B944" s="79" t="s">
        <v>2922</v>
      </c>
      <c r="C944" s="79" t="str">
        <f t="shared" si="14"/>
        <v>1216Żabno</v>
      </c>
      <c r="D944" s="2" t="s">
        <v>1995</v>
      </c>
    </row>
    <row r="945" spans="1:4">
      <c r="A945" s="2" t="s">
        <v>2908</v>
      </c>
      <c r="B945" s="79" t="s">
        <v>2923</v>
      </c>
      <c r="C945" s="79" t="str">
        <f t="shared" si="14"/>
        <v>1216Szerzyny</v>
      </c>
      <c r="D945" s="2" t="s">
        <v>1976</v>
      </c>
    </row>
    <row r="946" spans="1:4">
      <c r="A946" s="2" t="s">
        <v>2924</v>
      </c>
      <c r="B946" s="79" t="s">
        <v>1398</v>
      </c>
      <c r="C946" s="79" t="str">
        <f t="shared" si="14"/>
        <v>1217Zakopane</v>
      </c>
      <c r="D946" s="2" t="s">
        <v>1988</v>
      </c>
    </row>
    <row r="947" spans="1:4">
      <c r="A947" s="2" t="s">
        <v>2924</v>
      </c>
      <c r="B947" s="79" t="s">
        <v>2925</v>
      </c>
      <c r="C947" s="79" t="str">
        <f t="shared" si="14"/>
        <v>1217Biały Dunajec</v>
      </c>
      <c r="D947" s="2" t="s">
        <v>1969</v>
      </c>
    </row>
    <row r="948" spans="1:4">
      <c r="A948" s="2" t="s">
        <v>2924</v>
      </c>
      <c r="B948" s="79" t="s">
        <v>2926</v>
      </c>
      <c r="C948" s="79" t="str">
        <f t="shared" si="14"/>
        <v>1217Bukowina Tatrzańska</v>
      </c>
      <c r="D948" s="2" t="s">
        <v>1989</v>
      </c>
    </row>
    <row r="949" spans="1:4">
      <c r="A949" s="2" t="s">
        <v>2924</v>
      </c>
      <c r="B949" s="79" t="s">
        <v>2927</v>
      </c>
      <c r="C949" s="79" t="str">
        <f t="shared" si="14"/>
        <v>1217Kościelisko</v>
      </c>
      <c r="D949" s="2" t="s">
        <v>1970</v>
      </c>
    </row>
    <row r="950" spans="1:4">
      <c r="A950" s="2" t="s">
        <v>2924</v>
      </c>
      <c r="B950" s="79" t="s">
        <v>2928</v>
      </c>
      <c r="C950" s="79" t="str">
        <f t="shared" si="14"/>
        <v>1217Poronin</v>
      </c>
      <c r="D950" s="2" t="s">
        <v>1990</v>
      </c>
    </row>
    <row r="951" spans="1:4">
      <c r="A951" s="2" t="s">
        <v>2929</v>
      </c>
      <c r="B951" s="79" t="s">
        <v>2930</v>
      </c>
      <c r="C951" s="79" t="str">
        <f t="shared" si="14"/>
        <v>1218Andrychów</v>
      </c>
      <c r="D951" s="2" t="s">
        <v>1988</v>
      </c>
    </row>
    <row r="952" spans="1:4">
      <c r="A952" s="2" t="s">
        <v>2929</v>
      </c>
      <c r="B952" s="79" t="s">
        <v>2592</v>
      </c>
      <c r="C952" s="79" t="str">
        <f t="shared" si="14"/>
        <v>1218Brzeźnica</v>
      </c>
      <c r="D952" s="2" t="s">
        <v>1969</v>
      </c>
    </row>
    <row r="953" spans="1:4">
      <c r="A953" s="2" t="s">
        <v>2929</v>
      </c>
      <c r="B953" s="79" t="s">
        <v>2931</v>
      </c>
      <c r="C953" s="79" t="str">
        <f t="shared" si="14"/>
        <v>1218Kalwaria Zebrzydowska</v>
      </c>
      <c r="D953" s="2" t="s">
        <v>1989</v>
      </c>
    </row>
    <row r="954" spans="1:4">
      <c r="A954" s="2" t="s">
        <v>2929</v>
      </c>
      <c r="B954" s="79" t="s">
        <v>2932</v>
      </c>
      <c r="C954" s="79" t="str">
        <f t="shared" si="14"/>
        <v>1218Lanckorona</v>
      </c>
      <c r="D954" s="2" t="s">
        <v>1970</v>
      </c>
    </row>
    <row r="955" spans="1:4">
      <c r="A955" s="2" t="s">
        <v>2929</v>
      </c>
      <c r="B955" s="79" t="s">
        <v>2933</v>
      </c>
      <c r="C955" s="79" t="str">
        <f t="shared" si="14"/>
        <v>1218Mucharz</v>
      </c>
      <c r="D955" s="2" t="s">
        <v>1990</v>
      </c>
    </row>
    <row r="956" spans="1:4">
      <c r="A956" s="2" t="s">
        <v>2929</v>
      </c>
      <c r="B956" s="79" t="s">
        <v>2880</v>
      </c>
      <c r="C956" s="79" t="str">
        <f t="shared" si="14"/>
        <v>1218Spytkowice</v>
      </c>
      <c r="D956" s="2" t="s">
        <v>1971</v>
      </c>
    </row>
    <row r="957" spans="1:4">
      <c r="A957" s="2" t="s">
        <v>2929</v>
      </c>
      <c r="B957" s="79" t="s">
        <v>2934</v>
      </c>
      <c r="C957" s="79" t="str">
        <f t="shared" si="14"/>
        <v>1218Stryszów</v>
      </c>
      <c r="D957" s="2" t="s">
        <v>1991</v>
      </c>
    </row>
    <row r="958" spans="1:4">
      <c r="A958" s="2" t="s">
        <v>2929</v>
      </c>
      <c r="B958" s="79" t="s">
        <v>2935</v>
      </c>
      <c r="C958" s="79" t="str">
        <f t="shared" si="14"/>
        <v>1218Tomice</v>
      </c>
      <c r="D958" s="2" t="s">
        <v>1972</v>
      </c>
    </row>
    <row r="959" spans="1:4">
      <c r="A959" s="2" t="s">
        <v>2929</v>
      </c>
      <c r="B959" s="79" t="s">
        <v>1407</v>
      </c>
      <c r="C959" s="79" t="str">
        <f t="shared" si="14"/>
        <v>1218Wadowice</v>
      </c>
      <c r="D959" s="2" t="s">
        <v>1992</v>
      </c>
    </row>
    <row r="960" spans="1:4">
      <c r="A960" s="2" t="s">
        <v>2929</v>
      </c>
      <c r="B960" s="79" t="s">
        <v>2936</v>
      </c>
      <c r="C960" s="79" t="str">
        <f t="shared" si="14"/>
        <v>1218Wieprz</v>
      </c>
      <c r="D960" s="2" t="s">
        <v>1973</v>
      </c>
    </row>
    <row r="961" spans="1:4">
      <c r="A961" s="2" t="s">
        <v>2937</v>
      </c>
      <c r="B961" s="79" t="s">
        <v>2938</v>
      </c>
      <c r="C961" s="79" t="str">
        <f t="shared" si="14"/>
        <v>1219Biskupice</v>
      </c>
      <c r="D961" s="2" t="s">
        <v>1988</v>
      </c>
    </row>
    <row r="962" spans="1:4">
      <c r="A962" s="2" t="s">
        <v>2937</v>
      </c>
      <c r="B962" s="79" t="s">
        <v>2939</v>
      </c>
      <c r="C962" s="79" t="str">
        <f t="shared" si="14"/>
        <v>1219Gdów</v>
      </c>
      <c r="D962" s="2" t="s">
        <v>1969</v>
      </c>
    </row>
    <row r="963" spans="1:4">
      <c r="A963" s="2" t="s">
        <v>2937</v>
      </c>
      <c r="B963" s="79" t="s">
        <v>2940</v>
      </c>
      <c r="C963" s="79" t="str">
        <f t="shared" ref="C963:C1026" si="15">A963&amp;B963</f>
        <v>1219Kłaj</v>
      </c>
      <c r="D963" s="2" t="s">
        <v>1989</v>
      </c>
    </row>
    <row r="964" spans="1:4">
      <c r="A964" s="2" t="s">
        <v>2937</v>
      </c>
      <c r="B964" s="79" t="s">
        <v>2941</v>
      </c>
      <c r="C964" s="79" t="str">
        <f t="shared" si="15"/>
        <v>1219Niepołomice</v>
      </c>
      <c r="D964" s="2" t="s">
        <v>1970</v>
      </c>
    </row>
    <row r="965" spans="1:4">
      <c r="A965" s="2" t="s">
        <v>2937</v>
      </c>
      <c r="B965" s="79" t="s">
        <v>1403</v>
      </c>
      <c r="C965" s="79" t="str">
        <f t="shared" si="15"/>
        <v>1219Wieliczka</v>
      </c>
      <c r="D965" s="2" t="s">
        <v>1990</v>
      </c>
    </row>
    <row r="966" spans="1:4">
      <c r="A966" s="2" t="s">
        <v>2942</v>
      </c>
      <c r="B966" s="79" t="s">
        <v>1467</v>
      </c>
      <c r="C966" s="79" t="str">
        <f t="shared" si="15"/>
        <v>1261Kraków</v>
      </c>
      <c r="D966" s="2" t="s">
        <v>1988</v>
      </c>
    </row>
    <row r="967" spans="1:4">
      <c r="A967" s="2" t="s">
        <v>2943</v>
      </c>
      <c r="B967" s="79" t="s">
        <v>1431</v>
      </c>
      <c r="C967" s="79" t="str">
        <f t="shared" si="15"/>
        <v>1262Nowy Sącz</v>
      </c>
      <c r="D967" s="2" t="s">
        <v>1988</v>
      </c>
    </row>
    <row r="968" spans="1:4">
      <c r="A968" s="2" t="s">
        <v>2944</v>
      </c>
      <c r="B968" s="79" t="s">
        <v>1482</v>
      </c>
      <c r="C968" s="79" t="str">
        <f t="shared" si="15"/>
        <v>1263Tarnów</v>
      </c>
      <c r="D968" s="2" t="s">
        <v>1988</v>
      </c>
    </row>
    <row r="969" spans="1:4">
      <c r="A969" s="2" t="s">
        <v>2945</v>
      </c>
      <c r="B969" s="79" t="s">
        <v>1382</v>
      </c>
      <c r="C969" s="79" t="str">
        <f t="shared" si="15"/>
        <v>1401Białobrzegi</v>
      </c>
      <c r="D969" s="2" t="s">
        <v>1988</v>
      </c>
    </row>
    <row r="970" spans="1:4">
      <c r="A970" s="2" t="s">
        <v>2945</v>
      </c>
      <c r="B970" s="79" t="s">
        <v>2946</v>
      </c>
      <c r="C970" s="79" t="str">
        <f t="shared" si="15"/>
        <v>1401Promna</v>
      </c>
      <c r="D970" s="2" t="s">
        <v>1969</v>
      </c>
    </row>
    <row r="971" spans="1:4">
      <c r="A971" s="2" t="s">
        <v>2945</v>
      </c>
      <c r="B971" s="79" t="s">
        <v>2947</v>
      </c>
      <c r="C971" s="79" t="str">
        <f t="shared" si="15"/>
        <v>1401Radzanów</v>
      </c>
      <c r="D971" s="2" t="s">
        <v>1989</v>
      </c>
    </row>
    <row r="972" spans="1:4">
      <c r="A972" s="2" t="s">
        <v>2945</v>
      </c>
      <c r="B972" s="79" t="s">
        <v>2948</v>
      </c>
      <c r="C972" s="79" t="str">
        <f t="shared" si="15"/>
        <v>1401Stara Błotnica</v>
      </c>
      <c r="D972" s="2" t="s">
        <v>1970</v>
      </c>
    </row>
    <row r="973" spans="1:4">
      <c r="A973" s="2" t="s">
        <v>2945</v>
      </c>
      <c r="B973" s="79" t="s">
        <v>2949</v>
      </c>
      <c r="C973" s="79" t="str">
        <f t="shared" si="15"/>
        <v>1401Stromiec</v>
      </c>
      <c r="D973" s="2" t="s">
        <v>1990</v>
      </c>
    </row>
    <row r="974" spans="1:4">
      <c r="A974" s="2" t="s">
        <v>2945</v>
      </c>
      <c r="B974" s="79" t="s">
        <v>2950</v>
      </c>
      <c r="C974" s="79" t="str">
        <f t="shared" si="15"/>
        <v>1401Wyśmierzyce</v>
      </c>
      <c r="D974" s="2" t="s">
        <v>1971</v>
      </c>
    </row>
    <row r="975" spans="1:4">
      <c r="A975" s="2" t="s">
        <v>2951</v>
      </c>
      <c r="B975" s="79" t="s">
        <v>1378</v>
      </c>
      <c r="C975" s="79" t="str">
        <f t="shared" si="15"/>
        <v>1402Ciechanów</v>
      </c>
      <c r="D975" s="2" t="s">
        <v>1988</v>
      </c>
    </row>
    <row r="976" spans="1:4">
      <c r="A976" s="2" t="s">
        <v>2951</v>
      </c>
      <c r="B976" s="79" t="s">
        <v>2952</v>
      </c>
      <c r="C976" s="79" t="str">
        <f t="shared" si="15"/>
        <v>1402Ciechanów - gmina wiejska</v>
      </c>
      <c r="D976" s="2" t="s">
        <v>1969</v>
      </c>
    </row>
    <row r="977" spans="1:4">
      <c r="A977" s="2" t="s">
        <v>2951</v>
      </c>
      <c r="B977" s="79" t="s">
        <v>2953</v>
      </c>
      <c r="C977" s="79" t="str">
        <f t="shared" si="15"/>
        <v>1402Glinojeck</v>
      </c>
      <c r="D977" s="2" t="s">
        <v>1989</v>
      </c>
    </row>
    <row r="978" spans="1:4">
      <c r="A978" s="2" t="s">
        <v>2951</v>
      </c>
      <c r="B978" s="79" t="s">
        <v>2954</v>
      </c>
      <c r="C978" s="79" t="str">
        <f t="shared" si="15"/>
        <v>1402Gołymin-Ośrodek</v>
      </c>
      <c r="D978" s="2" t="s">
        <v>1970</v>
      </c>
    </row>
    <row r="979" spans="1:4">
      <c r="A979" s="2" t="s">
        <v>2951</v>
      </c>
      <c r="B979" s="79" t="s">
        <v>2955</v>
      </c>
      <c r="C979" s="79" t="str">
        <f t="shared" si="15"/>
        <v>1402Grudusk</v>
      </c>
      <c r="D979" s="2" t="s">
        <v>1990</v>
      </c>
    </row>
    <row r="980" spans="1:4">
      <c r="A980" s="2" t="s">
        <v>2951</v>
      </c>
      <c r="B980" s="79" t="s">
        <v>2956</v>
      </c>
      <c r="C980" s="79" t="str">
        <f t="shared" si="15"/>
        <v>1402Ojrzeń</v>
      </c>
      <c r="D980" s="2" t="s">
        <v>1971</v>
      </c>
    </row>
    <row r="981" spans="1:4">
      <c r="A981" s="2" t="s">
        <v>2951</v>
      </c>
      <c r="B981" s="79" t="s">
        <v>2957</v>
      </c>
      <c r="C981" s="79" t="str">
        <f t="shared" si="15"/>
        <v>1402Opinogóra Górna</v>
      </c>
      <c r="D981" s="2" t="s">
        <v>1991</v>
      </c>
    </row>
    <row r="982" spans="1:4">
      <c r="A982" s="2" t="s">
        <v>2951</v>
      </c>
      <c r="B982" s="79" t="s">
        <v>2958</v>
      </c>
      <c r="C982" s="79" t="str">
        <f t="shared" si="15"/>
        <v>1402Regimin</v>
      </c>
      <c r="D982" s="2" t="s">
        <v>1972</v>
      </c>
    </row>
    <row r="983" spans="1:4">
      <c r="A983" s="2" t="s">
        <v>2951</v>
      </c>
      <c r="B983" s="79" t="s">
        <v>2959</v>
      </c>
      <c r="C983" s="79" t="str">
        <f t="shared" si="15"/>
        <v>1402Sońsk</v>
      </c>
      <c r="D983" s="2" t="s">
        <v>1992</v>
      </c>
    </row>
    <row r="984" spans="1:4">
      <c r="A984" s="2" t="s">
        <v>2960</v>
      </c>
      <c r="B984" s="79" t="s">
        <v>1374</v>
      </c>
      <c r="C984" s="79" t="str">
        <f t="shared" si="15"/>
        <v>1403Garwolin</v>
      </c>
      <c r="D984" s="2" t="s">
        <v>1988</v>
      </c>
    </row>
    <row r="985" spans="1:4">
      <c r="A985" s="2" t="s">
        <v>2960</v>
      </c>
      <c r="B985" s="79" t="s">
        <v>2961</v>
      </c>
      <c r="C985" s="79" t="str">
        <f t="shared" si="15"/>
        <v>1403Łaskarzew</v>
      </c>
      <c r="D985" s="2" t="s">
        <v>1969</v>
      </c>
    </row>
    <row r="986" spans="1:4">
      <c r="A986" s="2" t="s">
        <v>2960</v>
      </c>
      <c r="B986" s="79" t="s">
        <v>2962</v>
      </c>
      <c r="C986" s="79" t="str">
        <f t="shared" si="15"/>
        <v>1403Borowie</v>
      </c>
      <c r="D986" s="2" t="s">
        <v>1989</v>
      </c>
    </row>
    <row r="987" spans="1:4">
      <c r="A987" s="2" t="s">
        <v>2960</v>
      </c>
      <c r="B987" s="79" t="s">
        <v>1374</v>
      </c>
      <c r="C987" s="79" t="str">
        <f t="shared" si="15"/>
        <v>1403Garwolin</v>
      </c>
      <c r="D987" s="2" t="s">
        <v>1970</v>
      </c>
    </row>
    <row r="988" spans="1:4">
      <c r="A988" s="2" t="s">
        <v>2960</v>
      </c>
      <c r="B988" s="79" t="s">
        <v>2208</v>
      </c>
      <c r="C988" s="79" t="str">
        <f t="shared" si="15"/>
        <v>1403Górzno</v>
      </c>
      <c r="D988" s="2" t="s">
        <v>1990</v>
      </c>
    </row>
    <row r="989" spans="1:4">
      <c r="A989" s="2" t="s">
        <v>2960</v>
      </c>
      <c r="B989" s="79" t="s">
        <v>2961</v>
      </c>
      <c r="C989" s="79" t="str">
        <f t="shared" si="15"/>
        <v>1403Łaskarzew</v>
      </c>
      <c r="D989" s="2" t="s">
        <v>1971</v>
      </c>
    </row>
    <row r="990" spans="1:4">
      <c r="A990" s="2" t="s">
        <v>2960</v>
      </c>
      <c r="B990" s="79" t="s">
        <v>2963</v>
      </c>
      <c r="C990" s="79" t="str">
        <f t="shared" si="15"/>
        <v>1403Maciejowice</v>
      </c>
      <c r="D990" s="2" t="s">
        <v>1991</v>
      </c>
    </row>
    <row r="991" spans="1:4">
      <c r="A991" s="2" t="s">
        <v>2960</v>
      </c>
      <c r="B991" s="79" t="s">
        <v>2964</v>
      </c>
      <c r="C991" s="79" t="str">
        <f t="shared" si="15"/>
        <v>1403Miastków Kościelny</v>
      </c>
      <c r="D991" s="2" t="s">
        <v>1972</v>
      </c>
    </row>
    <row r="992" spans="1:4">
      <c r="A992" s="2" t="s">
        <v>2960</v>
      </c>
      <c r="B992" s="79" t="s">
        <v>2965</v>
      </c>
      <c r="C992" s="79" t="str">
        <f t="shared" si="15"/>
        <v>1403Parysów</v>
      </c>
      <c r="D992" s="2" t="s">
        <v>1992</v>
      </c>
    </row>
    <row r="993" spans="1:4">
      <c r="A993" s="2" t="s">
        <v>2960</v>
      </c>
      <c r="B993" s="79" t="s">
        <v>2966</v>
      </c>
      <c r="C993" s="79" t="str">
        <f t="shared" si="15"/>
        <v>1403Pilawa</v>
      </c>
      <c r="D993" s="2" t="s">
        <v>1973</v>
      </c>
    </row>
    <row r="994" spans="1:4">
      <c r="A994" s="2" t="s">
        <v>2960</v>
      </c>
      <c r="B994" s="79" t="s">
        <v>2967</v>
      </c>
      <c r="C994" s="79" t="str">
        <f t="shared" si="15"/>
        <v>1403Sobolew</v>
      </c>
      <c r="D994" s="2" t="s">
        <v>1993</v>
      </c>
    </row>
    <row r="995" spans="1:4">
      <c r="A995" s="2" t="s">
        <v>2960</v>
      </c>
      <c r="B995" s="79" t="s">
        <v>2968</v>
      </c>
      <c r="C995" s="79" t="str">
        <f t="shared" si="15"/>
        <v>1403Trojanów</v>
      </c>
      <c r="D995" s="2" t="s">
        <v>1974</v>
      </c>
    </row>
    <row r="996" spans="1:4">
      <c r="A996" s="2" t="s">
        <v>2960</v>
      </c>
      <c r="B996" s="79" t="s">
        <v>2969</v>
      </c>
      <c r="C996" s="79" t="str">
        <f t="shared" si="15"/>
        <v>1403Wilga</v>
      </c>
      <c r="D996" s="2" t="s">
        <v>1994</v>
      </c>
    </row>
    <row r="997" spans="1:4">
      <c r="A997" s="2" t="s">
        <v>2960</v>
      </c>
      <c r="B997" s="79" t="s">
        <v>2970</v>
      </c>
      <c r="C997" s="79" t="str">
        <f t="shared" si="15"/>
        <v>1403Żelechów</v>
      </c>
      <c r="D997" s="2" t="s">
        <v>1975</v>
      </c>
    </row>
    <row r="998" spans="1:4">
      <c r="A998" s="2" t="s">
        <v>2971</v>
      </c>
      <c r="B998" s="79" t="s">
        <v>1370</v>
      </c>
      <c r="C998" s="79" t="str">
        <f t="shared" si="15"/>
        <v>1404Gostynin</v>
      </c>
      <c r="D998" s="2" t="s">
        <v>1988</v>
      </c>
    </row>
    <row r="999" spans="1:4">
      <c r="A999" s="2" t="s">
        <v>2971</v>
      </c>
      <c r="B999" s="79" t="s">
        <v>2972</v>
      </c>
      <c r="C999" s="79" t="str">
        <f t="shared" si="15"/>
        <v>1404Gostynin - gmina wiejska</v>
      </c>
      <c r="D999" s="2" t="s">
        <v>1969</v>
      </c>
    </row>
    <row r="1000" spans="1:4">
      <c r="A1000" s="2" t="s">
        <v>2971</v>
      </c>
      <c r="B1000" s="79" t="s">
        <v>2973</v>
      </c>
      <c r="C1000" s="79" t="str">
        <f t="shared" si="15"/>
        <v>1404Pacyna</v>
      </c>
      <c r="D1000" s="2" t="s">
        <v>1989</v>
      </c>
    </row>
    <row r="1001" spans="1:4">
      <c r="A1001" s="2" t="s">
        <v>2971</v>
      </c>
      <c r="B1001" s="79" t="s">
        <v>2974</v>
      </c>
      <c r="C1001" s="79" t="str">
        <f t="shared" si="15"/>
        <v>1404Sanniki</v>
      </c>
      <c r="D1001" s="2" t="s">
        <v>1970</v>
      </c>
    </row>
    <row r="1002" spans="1:4">
      <c r="A1002" s="2" t="s">
        <v>2971</v>
      </c>
      <c r="B1002" s="79" t="s">
        <v>2975</v>
      </c>
      <c r="C1002" s="79" t="str">
        <f t="shared" si="15"/>
        <v>1404Szczawin Kościelny</v>
      </c>
      <c r="D1002" s="2" t="s">
        <v>1990</v>
      </c>
    </row>
    <row r="1003" spans="1:4">
      <c r="A1003" s="2" t="s">
        <v>2976</v>
      </c>
      <c r="B1003" s="79" t="s">
        <v>2977</v>
      </c>
      <c r="C1003" s="79" t="str">
        <f t="shared" si="15"/>
        <v>1405Milanówek</v>
      </c>
      <c r="D1003" s="2" t="s">
        <v>1988</v>
      </c>
    </row>
    <row r="1004" spans="1:4">
      <c r="A1004" s="2" t="s">
        <v>2976</v>
      </c>
      <c r="B1004" s="79" t="s">
        <v>2978</v>
      </c>
      <c r="C1004" s="79" t="str">
        <f t="shared" si="15"/>
        <v>1405Podkowa Leśna</v>
      </c>
      <c r="D1004" s="2" t="s">
        <v>1969</v>
      </c>
    </row>
    <row r="1005" spans="1:4">
      <c r="A1005" s="2" t="s">
        <v>2976</v>
      </c>
      <c r="B1005" s="79" t="s">
        <v>2468</v>
      </c>
      <c r="C1005" s="79" t="str">
        <f t="shared" si="15"/>
        <v>1405Baranów</v>
      </c>
      <c r="D1005" s="2" t="s">
        <v>1989</v>
      </c>
    </row>
    <row r="1006" spans="1:4">
      <c r="A1006" s="2" t="s">
        <v>2976</v>
      </c>
      <c r="B1006" s="79" t="s">
        <v>1366</v>
      </c>
      <c r="C1006" s="79" t="str">
        <f t="shared" si="15"/>
        <v>1405Grodzisk Mazowiecki</v>
      </c>
      <c r="D1006" s="2" t="s">
        <v>1970</v>
      </c>
    </row>
    <row r="1007" spans="1:4">
      <c r="A1007" s="2" t="s">
        <v>2976</v>
      </c>
      <c r="B1007" s="79" t="s">
        <v>2979</v>
      </c>
      <c r="C1007" s="79" t="str">
        <f t="shared" si="15"/>
        <v>1405Jaktorów</v>
      </c>
      <c r="D1007" s="2" t="s">
        <v>1990</v>
      </c>
    </row>
    <row r="1008" spans="1:4">
      <c r="A1008" s="2" t="s">
        <v>2976</v>
      </c>
      <c r="B1008" s="79" t="s">
        <v>2980</v>
      </c>
      <c r="C1008" s="79" t="str">
        <f t="shared" si="15"/>
        <v>1405Żabia Wola</v>
      </c>
      <c r="D1008" s="2" t="s">
        <v>1971</v>
      </c>
    </row>
    <row r="1009" spans="1:4">
      <c r="A1009" s="2" t="s">
        <v>2981</v>
      </c>
      <c r="B1009" s="79" t="s">
        <v>2982</v>
      </c>
      <c r="C1009" s="79" t="str">
        <f t="shared" si="15"/>
        <v>1406Belsk Duży</v>
      </c>
      <c r="D1009" s="2" t="s">
        <v>1988</v>
      </c>
    </row>
    <row r="1010" spans="1:4">
      <c r="A1010" s="2" t="s">
        <v>2981</v>
      </c>
      <c r="B1010" s="79" t="s">
        <v>2983</v>
      </c>
      <c r="C1010" s="79" t="str">
        <f t="shared" si="15"/>
        <v>1406Błędów</v>
      </c>
      <c r="D1010" s="2" t="s">
        <v>1969</v>
      </c>
    </row>
    <row r="1011" spans="1:4">
      <c r="A1011" s="2" t="s">
        <v>2981</v>
      </c>
      <c r="B1011" s="79" t="s">
        <v>2984</v>
      </c>
      <c r="C1011" s="79" t="str">
        <f t="shared" si="15"/>
        <v>1406Chynów</v>
      </c>
      <c r="D1011" s="2" t="s">
        <v>1989</v>
      </c>
    </row>
    <row r="1012" spans="1:4">
      <c r="A1012" s="2" t="s">
        <v>2981</v>
      </c>
      <c r="B1012" s="79" t="s">
        <v>2985</v>
      </c>
      <c r="C1012" s="79" t="str">
        <f t="shared" si="15"/>
        <v>1406Goszczyn</v>
      </c>
      <c r="D1012" s="2" t="s">
        <v>1970</v>
      </c>
    </row>
    <row r="1013" spans="1:4">
      <c r="A1013" s="2" t="s">
        <v>2981</v>
      </c>
      <c r="B1013" s="79" t="s">
        <v>1362</v>
      </c>
      <c r="C1013" s="79" t="str">
        <f t="shared" si="15"/>
        <v>1406Grójec</v>
      </c>
      <c r="D1013" s="2" t="s">
        <v>1990</v>
      </c>
    </row>
    <row r="1014" spans="1:4">
      <c r="A1014" s="2" t="s">
        <v>2981</v>
      </c>
      <c r="B1014" s="79" t="s">
        <v>2986</v>
      </c>
      <c r="C1014" s="79" t="str">
        <f t="shared" si="15"/>
        <v>1406Jasieniec</v>
      </c>
      <c r="D1014" s="2" t="s">
        <v>1971</v>
      </c>
    </row>
    <row r="1015" spans="1:4">
      <c r="A1015" s="2" t="s">
        <v>2981</v>
      </c>
      <c r="B1015" s="79" t="s">
        <v>2987</v>
      </c>
      <c r="C1015" s="79" t="str">
        <f t="shared" si="15"/>
        <v>1406Mogielnica</v>
      </c>
      <c r="D1015" s="2" t="s">
        <v>1991</v>
      </c>
    </row>
    <row r="1016" spans="1:4">
      <c r="A1016" s="2" t="s">
        <v>2981</v>
      </c>
      <c r="B1016" s="79" t="s">
        <v>2988</v>
      </c>
      <c r="C1016" s="79" t="str">
        <f t="shared" si="15"/>
        <v>1406Nowe Miasto nad Pilicą</v>
      </c>
      <c r="D1016" s="2" t="s">
        <v>1972</v>
      </c>
    </row>
    <row r="1017" spans="1:4">
      <c r="A1017" s="2" t="s">
        <v>2981</v>
      </c>
      <c r="B1017" s="79" t="s">
        <v>2989</v>
      </c>
      <c r="C1017" s="79" t="str">
        <f t="shared" si="15"/>
        <v>1406Pniewy</v>
      </c>
      <c r="D1017" s="2" t="s">
        <v>1992</v>
      </c>
    </row>
    <row r="1018" spans="1:4">
      <c r="A1018" s="2" t="s">
        <v>2981</v>
      </c>
      <c r="B1018" s="79" t="s">
        <v>2990</v>
      </c>
      <c r="C1018" s="79" t="str">
        <f t="shared" si="15"/>
        <v>1406Warka</v>
      </c>
      <c r="D1018" s="2" t="s">
        <v>1993</v>
      </c>
    </row>
    <row r="1019" spans="1:4">
      <c r="A1019" s="2" t="s">
        <v>2991</v>
      </c>
      <c r="B1019" s="79" t="s">
        <v>2992</v>
      </c>
      <c r="C1019" s="79" t="str">
        <f t="shared" si="15"/>
        <v>1407Garbatka-Letnisko</v>
      </c>
      <c r="D1019" s="2" t="s">
        <v>1988</v>
      </c>
    </row>
    <row r="1020" spans="1:4">
      <c r="A1020" s="2" t="s">
        <v>2991</v>
      </c>
      <c r="B1020" s="79" t="s">
        <v>2993</v>
      </c>
      <c r="C1020" s="79" t="str">
        <f t="shared" si="15"/>
        <v>1407Głowaczów</v>
      </c>
      <c r="D1020" s="2" t="s">
        <v>1969</v>
      </c>
    </row>
    <row r="1021" spans="1:4">
      <c r="A1021" s="2" t="s">
        <v>2991</v>
      </c>
      <c r="B1021" s="79" t="s">
        <v>2994</v>
      </c>
      <c r="C1021" s="79" t="str">
        <f t="shared" si="15"/>
        <v>1407Gniewoszów</v>
      </c>
      <c r="D1021" s="2" t="s">
        <v>1989</v>
      </c>
    </row>
    <row r="1022" spans="1:4">
      <c r="A1022" s="2" t="s">
        <v>2991</v>
      </c>
      <c r="B1022" s="79" t="s">
        <v>2995</v>
      </c>
      <c r="C1022" s="79" t="str">
        <f t="shared" si="15"/>
        <v>1407Grabów nad Pilicą</v>
      </c>
      <c r="D1022" s="2" t="s">
        <v>1970</v>
      </c>
    </row>
    <row r="1023" spans="1:4">
      <c r="A1023" s="2" t="s">
        <v>2991</v>
      </c>
      <c r="B1023" s="79" t="s">
        <v>1358</v>
      </c>
      <c r="C1023" s="79" t="str">
        <f t="shared" si="15"/>
        <v>1407Kozienice</v>
      </c>
      <c r="D1023" s="2" t="s">
        <v>1990</v>
      </c>
    </row>
    <row r="1024" spans="1:4">
      <c r="A1024" s="2" t="s">
        <v>2991</v>
      </c>
      <c r="B1024" s="79" t="s">
        <v>2996</v>
      </c>
      <c r="C1024" s="79" t="str">
        <f t="shared" si="15"/>
        <v>1407Magnuszew</v>
      </c>
      <c r="D1024" s="2" t="s">
        <v>1971</v>
      </c>
    </row>
    <row r="1025" spans="1:4">
      <c r="A1025" s="2" t="s">
        <v>2991</v>
      </c>
      <c r="B1025" s="79" t="s">
        <v>2997</v>
      </c>
      <c r="C1025" s="79" t="str">
        <f t="shared" si="15"/>
        <v>1407Sieciechów</v>
      </c>
      <c r="D1025" s="2" t="s">
        <v>1991</v>
      </c>
    </row>
    <row r="1026" spans="1:4">
      <c r="A1026" s="2" t="s">
        <v>2998</v>
      </c>
      <c r="B1026" s="79" t="s">
        <v>1354</v>
      </c>
      <c r="C1026" s="79" t="str">
        <f t="shared" si="15"/>
        <v>1408Legionowo</v>
      </c>
      <c r="D1026" s="2" t="s">
        <v>1988</v>
      </c>
    </row>
    <row r="1027" spans="1:4">
      <c r="A1027" s="2" t="s">
        <v>2998</v>
      </c>
      <c r="B1027" s="79" t="s">
        <v>2427</v>
      </c>
      <c r="C1027" s="79" t="str">
        <f t="shared" ref="C1027:C1090" si="16">A1027&amp;B1027</f>
        <v>1408Jabłonna</v>
      </c>
      <c r="D1027" s="2" t="s">
        <v>1969</v>
      </c>
    </row>
    <row r="1028" spans="1:4">
      <c r="A1028" s="2" t="s">
        <v>2998</v>
      </c>
      <c r="B1028" s="79" t="s">
        <v>2999</v>
      </c>
      <c r="C1028" s="79" t="str">
        <f t="shared" si="16"/>
        <v>1408Nieporęt</v>
      </c>
      <c r="D1028" s="2" t="s">
        <v>1989</v>
      </c>
    </row>
    <row r="1029" spans="1:4">
      <c r="A1029" s="2" t="s">
        <v>2998</v>
      </c>
      <c r="B1029" s="79" t="s">
        <v>3000</v>
      </c>
      <c r="C1029" s="79" t="str">
        <f t="shared" si="16"/>
        <v>1408Serock</v>
      </c>
      <c r="D1029" s="2" t="s">
        <v>1970</v>
      </c>
    </row>
    <row r="1030" spans="1:4">
      <c r="A1030" s="2" t="s">
        <v>2998</v>
      </c>
      <c r="B1030" s="79" t="s">
        <v>3001</v>
      </c>
      <c r="C1030" s="79" t="str">
        <f t="shared" si="16"/>
        <v>1408Wieliszew</v>
      </c>
      <c r="D1030" s="2" t="s">
        <v>1990</v>
      </c>
    </row>
    <row r="1031" spans="1:4">
      <c r="A1031" s="2" t="s">
        <v>3002</v>
      </c>
      <c r="B1031" s="79" t="s">
        <v>3003</v>
      </c>
      <c r="C1031" s="79" t="str">
        <f t="shared" si="16"/>
        <v>1409Chotcza</v>
      </c>
      <c r="D1031" s="2" t="s">
        <v>1988</v>
      </c>
    </row>
    <row r="1032" spans="1:4">
      <c r="A1032" s="2" t="s">
        <v>3002</v>
      </c>
      <c r="B1032" s="79" t="s">
        <v>3004</v>
      </c>
      <c r="C1032" s="79" t="str">
        <f t="shared" si="16"/>
        <v>1409Ciepielów</v>
      </c>
      <c r="D1032" s="2" t="s">
        <v>1969</v>
      </c>
    </row>
    <row r="1033" spans="1:4">
      <c r="A1033" s="2" t="s">
        <v>3002</v>
      </c>
      <c r="B1033" s="79" t="s">
        <v>1350</v>
      </c>
      <c r="C1033" s="79" t="str">
        <f t="shared" si="16"/>
        <v>1409Lipsko</v>
      </c>
      <c r="D1033" s="2" t="s">
        <v>1989</v>
      </c>
    </row>
    <row r="1034" spans="1:4">
      <c r="A1034" s="2" t="s">
        <v>3002</v>
      </c>
      <c r="B1034" s="79" t="s">
        <v>3005</v>
      </c>
      <c r="C1034" s="79" t="str">
        <f t="shared" si="16"/>
        <v>1409Rzeczniów</v>
      </c>
      <c r="D1034" s="2" t="s">
        <v>1970</v>
      </c>
    </row>
    <row r="1035" spans="1:4">
      <c r="A1035" s="2" t="s">
        <v>3002</v>
      </c>
      <c r="B1035" s="79" t="s">
        <v>3006</v>
      </c>
      <c r="C1035" s="79" t="str">
        <f t="shared" si="16"/>
        <v>1409Sienno</v>
      </c>
      <c r="D1035" s="2" t="s">
        <v>1990</v>
      </c>
    </row>
    <row r="1036" spans="1:4">
      <c r="A1036" s="2" t="s">
        <v>3002</v>
      </c>
      <c r="B1036" s="79" t="s">
        <v>3007</v>
      </c>
      <c r="C1036" s="79" t="str">
        <f t="shared" si="16"/>
        <v>1409Solec nad Wisłą</v>
      </c>
      <c r="D1036" s="2" t="s">
        <v>1971</v>
      </c>
    </row>
    <row r="1037" spans="1:4">
      <c r="A1037" s="2" t="s">
        <v>3008</v>
      </c>
      <c r="B1037" s="79" t="s">
        <v>3009</v>
      </c>
      <c r="C1037" s="79" t="str">
        <f t="shared" si="16"/>
        <v>1410Huszlew</v>
      </c>
      <c r="D1037" s="2" t="s">
        <v>1988</v>
      </c>
    </row>
    <row r="1038" spans="1:4">
      <c r="A1038" s="2" t="s">
        <v>3008</v>
      </c>
      <c r="B1038" s="79" t="s">
        <v>1346</v>
      </c>
      <c r="C1038" s="79" t="str">
        <f t="shared" si="16"/>
        <v>1410Łosice</v>
      </c>
      <c r="D1038" s="2" t="s">
        <v>1969</v>
      </c>
    </row>
    <row r="1039" spans="1:4">
      <c r="A1039" s="2" t="s">
        <v>3008</v>
      </c>
      <c r="B1039" s="79" t="s">
        <v>3010</v>
      </c>
      <c r="C1039" s="79" t="str">
        <f t="shared" si="16"/>
        <v>1410Olszanka</v>
      </c>
      <c r="D1039" s="2" t="s">
        <v>1989</v>
      </c>
    </row>
    <row r="1040" spans="1:4">
      <c r="A1040" s="2" t="s">
        <v>3008</v>
      </c>
      <c r="B1040" s="79" t="s">
        <v>3011</v>
      </c>
      <c r="C1040" s="79" t="str">
        <f t="shared" si="16"/>
        <v>1410Platerów</v>
      </c>
      <c r="D1040" s="2" t="s">
        <v>1970</v>
      </c>
    </row>
    <row r="1041" spans="1:4">
      <c r="A1041" s="2" t="s">
        <v>3008</v>
      </c>
      <c r="B1041" s="79" t="s">
        <v>3012</v>
      </c>
      <c r="C1041" s="79" t="str">
        <f t="shared" si="16"/>
        <v>1410Sarnaki</v>
      </c>
      <c r="D1041" s="2" t="s">
        <v>1990</v>
      </c>
    </row>
    <row r="1042" spans="1:4">
      <c r="A1042" s="2" t="s">
        <v>3008</v>
      </c>
      <c r="B1042" s="79" t="s">
        <v>3013</v>
      </c>
      <c r="C1042" s="79" t="str">
        <f t="shared" si="16"/>
        <v>1410Stara Kornica</v>
      </c>
      <c r="D1042" s="2" t="s">
        <v>1971</v>
      </c>
    </row>
    <row r="1043" spans="1:4">
      <c r="A1043" s="2" t="s">
        <v>3014</v>
      </c>
      <c r="B1043" s="79" t="s">
        <v>1342</v>
      </c>
      <c r="C1043" s="79" t="str">
        <f t="shared" si="16"/>
        <v>1411Maków Mazowiecki</v>
      </c>
      <c r="D1043" s="2" t="s">
        <v>1988</v>
      </c>
    </row>
    <row r="1044" spans="1:4">
      <c r="A1044" s="2" t="s">
        <v>3014</v>
      </c>
      <c r="B1044" s="79" t="s">
        <v>3015</v>
      </c>
      <c r="C1044" s="79" t="str">
        <f t="shared" si="16"/>
        <v>1411Czerwonka</v>
      </c>
      <c r="D1044" s="2" t="s">
        <v>1969</v>
      </c>
    </row>
    <row r="1045" spans="1:4">
      <c r="A1045" s="2" t="s">
        <v>3014</v>
      </c>
      <c r="B1045" s="79" t="s">
        <v>3016</v>
      </c>
      <c r="C1045" s="79" t="str">
        <f t="shared" si="16"/>
        <v>1411Karniewo</v>
      </c>
      <c r="D1045" s="2" t="s">
        <v>1989</v>
      </c>
    </row>
    <row r="1046" spans="1:4">
      <c r="A1046" s="2" t="s">
        <v>3014</v>
      </c>
      <c r="B1046" s="79" t="s">
        <v>3017</v>
      </c>
      <c r="C1046" s="79" t="str">
        <f t="shared" si="16"/>
        <v>1411Krasnosielc</v>
      </c>
      <c r="D1046" s="2" t="s">
        <v>1970</v>
      </c>
    </row>
    <row r="1047" spans="1:4">
      <c r="A1047" s="2" t="s">
        <v>3014</v>
      </c>
      <c r="B1047" s="79" t="s">
        <v>3018</v>
      </c>
      <c r="C1047" s="79" t="str">
        <f t="shared" si="16"/>
        <v>1411Młynarze</v>
      </c>
      <c r="D1047" s="2" t="s">
        <v>1990</v>
      </c>
    </row>
    <row r="1048" spans="1:4">
      <c r="A1048" s="2" t="s">
        <v>3014</v>
      </c>
      <c r="B1048" s="79" t="s">
        <v>3019</v>
      </c>
      <c r="C1048" s="79" t="str">
        <f t="shared" si="16"/>
        <v>1411Płoniawy-Bramura</v>
      </c>
      <c r="D1048" s="2" t="s">
        <v>1971</v>
      </c>
    </row>
    <row r="1049" spans="1:4">
      <c r="A1049" s="2" t="s">
        <v>3014</v>
      </c>
      <c r="B1049" s="79" t="s">
        <v>3020</v>
      </c>
      <c r="C1049" s="79" t="str">
        <f t="shared" si="16"/>
        <v>1411Różan</v>
      </c>
      <c r="D1049" s="2" t="s">
        <v>1991</v>
      </c>
    </row>
    <row r="1050" spans="1:4">
      <c r="A1050" s="2" t="s">
        <v>3014</v>
      </c>
      <c r="B1050" s="79" t="s">
        <v>3021</v>
      </c>
      <c r="C1050" s="79" t="str">
        <f t="shared" si="16"/>
        <v>1411Rzewnie</v>
      </c>
      <c r="D1050" s="2" t="s">
        <v>1972</v>
      </c>
    </row>
    <row r="1051" spans="1:4">
      <c r="A1051" s="2" t="s">
        <v>3014</v>
      </c>
      <c r="B1051" s="79" t="s">
        <v>3022</v>
      </c>
      <c r="C1051" s="79" t="str">
        <f t="shared" si="16"/>
        <v>1411Sypniewo</v>
      </c>
      <c r="D1051" s="2" t="s">
        <v>1992</v>
      </c>
    </row>
    <row r="1052" spans="1:4">
      <c r="A1052" s="2" t="s">
        <v>3014</v>
      </c>
      <c r="B1052" s="79" t="s">
        <v>3023</v>
      </c>
      <c r="C1052" s="79" t="str">
        <f t="shared" si="16"/>
        <v>1411Szelków</v>
      </c>
      <c r="D1052" s="2" t="s">
        <v>1973</v>
      </c>
    </row>
    <row r="1053" spans="1:4">
      <c r="A1053" s="2" t="s">
        <v>3024</v>
      </c>
      <c r="B1053" s="79" t="s">
        <v>1338</v>
      </c>
      <c r="C1053" s="79" t="str">
        <f t="shared" si="16"/>
        <v>1412Mińsk Mazowiecki</v>
      </c>
      <c r="D1053" s="2" t="s">
        <v>1988</v>
      </c>
    </row>
    <row r="1054" spans="1:4">
      <c r="A1054" s="2" t="s">
        <v>3024</v>
      </c>
      <c r="B1054" s="79" t="s">
        <v>3025</v>
      </c>
      <c r="C1054" s="79" t="str">
        <f t="shared" si="16"/>
        <v>1412Cegłów</v>
      </c>
      <c r="D1054" s="2" t="s">
        <v>1970</v>
      </c>
    </row>
    <row r="1055" spans="1:4">
      <c r="A1055" s="2" t="s">
        <v>3024</v>
      </c>
      <c r="B1055" s="79" t="s">
        <v>3026</v>
      </c>
      <c r="C1055" s="79" t="str">
        <f t="shared" si="16"/>
        <v>1412Dębe Wielkie</v>
      </c>
      <c r="D1055" s="2" t="s">
        <v>1990</v>
      </c>
    </row>
    <row r="1056" spans="1:4">
      <c r="A1056" s="2" t="s">
        <v>3024</v>
      </c>
      <c r="B1056" s="79" t="s">
        <v>2269</v>
      </c>
      <c r="C1056" s="79" t="str">
        <f t="shared" si="16"/>
        <v>1412Dobre</v>
      </c>
      <c r="D1056" s="2" t="s">
        <v>1971</v>
      </c>
    </row>
    <row r="1057" spans="1:4">
      <c r="A1057" s="2" t="s">
        <v>3024</v>
      </c>
      <c r="B1057" s="79" t="s">
        <v>3027</v>
      </c>
      <c r="C1057" s="79" t="str">
        <f t="shared" si="16"/>
        <v>1412Halinów</v>
      </c>
      <c r="D1057" s="2" t="s">
        <v>1991</v>
      </c>
    </row>
    <row r="1058" spans="1:4">
      <c r="A1058" s="2" t="s">
        <v>3024</v>
      </c>
      <c r="B1058" s="79" t="s">
        <v>3028</v>
      </c>
      <c r="C1058" s="79" t="str">
        <f t="shared" si="16"/>
        <v>1412Jakubów</v>
      </c>
      <c r="D1058" s="2" t="s">
        <v>1972</v>
      </c>
    </row>
    <row r="1059" spans="1:4">
      <c r="A1059" s="2" t="s">
        <v>3024</v>
      </c>
      <c r="B1059" s="79" t="s">
        <v>3029</v>
      </c>
      <c r="C1059" s="79" t="str">
        <f t="shared" si="16"/>
        <v>1412Kałuszyn</v>
      </c>
      <c r="D1059" s="2" t="s">
        <v>1992</v>
      </c>
    </row>
    <row r="1060" spans="1:4">
      <c r="A1060" s="2" t="s">
        <v>3024</v>
      </c>
      <c r="B1060" s="79" t="s">
        <v>3030</v>
      </c>
      <c r="C1060" s="79" t="str">
        <f t="shared" si="16"/>
        <v>1412Latowicz</v>
      </c>
      <c r="D1060" s="2" t="s">
        <v>1973</v>
      </c>
    </row>
    <row r="1061" spans="1:4">
      <c r="A1061" s="2" t="s">
        <v>3024</v>
      </c>
      <c r="B1061" s="79" t="s">
        <v>1338</v>
      </c>
      <c r="C1061" s="79" t="str">
        <f t="shared" si="16"/>
        <v>1412Mińsk Mazowiecki</v>
      </c>
      <c r="D1061" s="2" t="s">
        <v>1993</v>
      </c>
    </row>
    <row r="1062" spans="1:4">
      <c r="A1062" s="2" t="s">
        <v>3024</v>
      </c>
      <c r="B1062" s="79" t="s">
        <v>3031</v>
      </c>
      <c r="C1062" s="79" t="str">
        <f t="shared" si="16"/>
        <v>1412Mrozy</v>
      </c>
      <c r="D1062" s="2" t="s">
        <v>1974</v>
      </c>
    </row>
    <row r="1063" spans="1:4">
      <c r="A1063" s="2" t="s">
        <v>3024</v>
      </c>
      <c r="B1063" s="79" t="s">
        <v>3032</v>
      </c>
      <c r="C1063" s="79" t="str">
        <f t="shared" si="16"/>
        <v>1412Siennica</v>
      </c>
      <c r="D1063" s="2" t="s">
        <v>1994</v>
      </c>
    </row>
    <row r="1064" spans="1:4">
      <c r="A1064" s="2" t="s">
        <v>3024</v>
      </c>
      <c r="B1064" s="79" t="s">
        <v>3033</v>
      </c>
      <c r="C1064" s="79" t="str">
        <f t="shared" si="16"/>
        <v>1412Stanisławów</v>
      </c>
      <c r="D1064" s="2" t="s">
        <v>1975</v>
      </c>
    </row>
    <row r="1065" spans="1:4">
      <c r="A1065" s="2" t="s">
        <v>3024</v>
      </c>
      <c r="B1065" s="79" t="s">
        <v>3034</v>
      </c>
      <c r="C1065" s="79" t="str">
        <f t="shared" si="16"/>
        <v>1412Sulejówek</v>
      </c>
      <c r="D1065" s="2" t="s">
        <v>1995</v>
      </c>
    </row>
    <row r="1066" spans="1:4">
      <c r="A1066" s="2" t="s">
        <v>3035</v>
      </c>
      <c r="B1066" s="79" t="s">
        <v>1334</v>
      </c>
      <c r="C1066" s="79" t="str">
        <f t="shared" si="16"/>
        <v>1413Mława</v>
      </c>
      <c r="D1066" s="2" t="s">
        <v>1988</v>
      </c>
    </row>
    <row r="1067" spans="1:4">
      <c r="A1067" s="2" t="s">
        <v>3035</v>
      </c>
      <c r="B1067" s="79" t="s">
        <v>3036</v>
      </c>
      <c r="C1067" s="79" t="str">
        <f t="shared" si="16"/>
        <v>1413Dzierzgowo</v>
      </c>
      <c r="D1067" s="2" t="s">
        <v>1969</v>
      </c>
    </row>
    <row r="1068" spans="1:4">
      <c r="A1068" s="2" t="s">
        <v>3035</v>
      </c>
      <c r="B1068" s="79" t="s">
        <v>3037</v>
      </c>
      <c r="C1068" s="79" t="str">
        <f t="shared" si="16"/>
        <v>1413Lipowiec Kościelny</v>
      </c>
      <c r="D1068" s="2" t="s">
        <v>1989</v>
      </c>
    </row>
    <row r="1069" spans="1:4">
      <c r="A1069" s="2" t="s">
        <v>3035</v>
      </c>
      <c r="B1069" s="79" t="s">
        <v>2947</v>
      </c>
      <c r="C1069" s="79" t="str">
        <f t="shared" si="16"/>
        <v>1413Radzanów</v>
      </c>
      <c r="D1069" s="2" t="s">
        <v>1970</v>
      </c>
    </row>
    <row r="1070" spans="1:4">
      <c r="A1070" s="2" t="s">
        <v>3035</v>
      </c>
      <c r="B1070" s="79" t="s">
        <v>3038</v>
      </c>
      <c r="C1070" s="79" t="str">
        <f t="shared" si="16"/>
        <v>1413Strzegowo</v>
      </c>
      <c r="D1070" s="2" t="s">
        <v>1990</v>
      </c>
    </row>
    <row r="1071" spans="1:4">
      <c r="A1071" s="2" t="s">
        <v>3035</v>
      </c>
      <c r="B1071" s="79" t="s">
        <v>3039</v>
      </c>
      <c r="C1071" s="79" t="str">
        <f t="shared" si="16"/>
        <v>1413Stupsk</v>
      </c>
      <c r="D1071" s="2" t="s">
        <v>1971</v>
      </c>
    </row>
    <row r="1072" spans="1:4">
      <c r="A1072" s="2" t="s">
        <v>3035</v>
      </c>
      <c r="B1072" s="79" t="s">
        <v>3040</v>
      </c>
      <c r="C1072" s="79" t="str">
        <f t="shared" si="16"/>
        <v>1413Szreńsk</v>
      </c>
      <c r="D1072" s="2" t="s">
        <v>1991</v>
      </c>
    </row>
    <row r="1073" spans="1:4">
      <c r="A1073" s="2" t="s">
        <v>3035</v>
      </c>
      <c r="B1073" s="79" t="s">
        <v>3041</v>
      </c>
      <c r="C1073" s="79" t="str">
        <f t="shared" si="16"/>
        <v>1413Szydłowo</v>
      </c>
      <c r="D1073" s="2" t="s">
        <v>1972</v>
      </c>
    </row>
    <row r="1074" spans="1:4">
      <c r="A1074" s="2" t="s">
        <v>3035</v>
      </c>
      <c r="B1074" s="79" t="s">
        <v>3042</v>
      </c>
      <c r="C1074" s="79" t="str">
        <f t="shared" si="16"/>
        <v>1413Wieczfnia Kościelna</v>
      </c>
      <c r="D1074" s="2" t="s">
        <v>1992</v>
      </c>
    </row>
    <row r="1075" spans="1:4">
      <c r="A1075" s="2" t="s">
        <v>3035</v>
      </c>
      <c r="B1075" s="79" t="s">
        <v>3043</v>
      </c>
      <c r="C1075" s="79" t="str">
        <f t="shared" si="16"/>
        <v>1413Wiśniewo</v>
      </c>
      <c r="D1075" s="2" t="s">
        <v>1973</v>
      </c>
    </row>
    <row r="1076" spans="1:4">
      <c r="A1076" s="2" t="s">
        <v>3044</v>
      </c>
      <c r="B1076" s="79" t="s">
        <v>1330</v>
      </c>
      <c r="C1076" s="79" t="str">
        <f t="shared" si="16"/>
        <v>1414Nowy Dwór Mazowiecki</v>
      </c>
      <c r="D1076" s="2" t="s">
        <v>1988</v>
      </c>
    </row>
    <row r="1077" spans="1:4">
      <c r="A1077" s="2" t="s">
        <v>3044</v>
      </c>
      <c r="B1077" s="79" t="s">
        <v>3045</v>
      </c>
      <c r="C1077" s="79" t="str">
        <f t="shared" si="16"/>
        <v>1414Czosnów</v>
      </c>
      <c r="D1077" s="2" t="s">
        <v>1969</v>
      </c>
    </row>
    <row r="1078" spans="1:4">
      <c r="A1078" s="2" t="s">
        <v>3044</v>
      </c>
      <c r="B1078" s="79" t="s">
        <v>3046</v>
      </c>
      <c r="C1078" s="79" t="str">
        <f t="shared" si="16"/>
        <v>1414Leoncin</v>
      </c>
      <c r="D1078" s="2" t="s">
        <v>1989</v>
      </c>
    </row>
    <row r="1079" spans="1:4">
      <c r="A1079" s="2" t="s">
        <v>3044</v>
      </c>
      <c r="B1079" s="79" t="s">
        <v>3047</v>
      </c>
      <c r="C1079" s="79" t="str">
        <f t="shared" si="16"/>
        <v>1414Nasielsk</v>
      </c>
      <c r="D1079" s="2" t="s">
        <v>1970</v>
      </c>
    </row>
    <row r="1080" spans="1:4">
      <c r="A1080" s="2" t="s">
        <v>3044</v>
      </c>
      <c r="B1080" s="79" t="s">
        <v>3048</v>
      </c>
      <c r="C1080" s="79" t="str">
        <f t="shared" si="16"/>
        <v>1414Pomiechówek</v>
      </c>
      <c r="D1080" s="2" t="s">
        <v>1990</v>
      </c>
    </row>
    <row r="1081" spans="1:4">
      <c r="A1081" s="2" t="s">
        <v>3044</v>
      </c>
      <c r="B1081" s="79" t="s">
        <v>3049</v>
      </c>
      <c r="C1081" s="79" t="str">
        <f t="shared" si="16"/>
        <v>1414Zakroczym</v>
      </c>
      <c r="D1081" s="2" t="s">
        <v>1971</v>
      </c>
    </row>
    <row r="1082" spans="1:4">
      <c r="A1082" s="2" t="s">
        <v>3050</v>
      </c>
      <c r="B1082" s="79" t="s">
        <v>3051</v>
      </c>
      <c r="C1082" s="79" t="str">
        <f t="shared" si="16"/>
        <v>1415Baranowo</v>
      </c>
      <c r="D1082" s="2" t="s">
        <v>1988</v>
      </c>
    </row>
    <row r="1083" spans="1:4">
      <c r="A1083" s="2" t="s">
        <v>3050</v>
      </c>
      <c r="B1083" s="79" t="s">
        <v>3052</v>
      </c>
      <c r="C1083" s="79" t="str">
        <f t="shared" si="16"/>
        <v>1415Czarnia</v>
      </c>
      <c r="D1083" s="2" t="s">
        <v>1969</v>
      </c>
    </row>
    <row r="1084" spans="1:4">
      <c r="A1084" s="2" t="s">
        <v>3050</v>
      </c>
      <c r="B1084" s="79" t="s">
        <v>3053</v>
      </c>
      <c r="C1084" s="79" t="str">
        <f t="shared" si="16"/>
        <v>1415Czerwin</v>
      </c>
      <c r="D1084" s="2" t="s">
        <v>1989</v>
      </c>
    </row>
    <row r="1085" spans="1:4">
      <c r="A1085" s="2" t="s">
        <v>3050</v>
      </c>
      <c r="B1085" s="79" t="s">
        <v>3054</v>
      </c>
      <c r="C1085" s="79" t="str">
        <f t="shared" si="16"/>
        <v>1415Goworowo</v>
      </c>
      <c r="D1085" s="2" t="s">
        <v>1970</v>
      </c>
    </row>
    <row r="1086" spans="1:4">
      <c r="A1086" s="2" t="s">
        <v>3050</v>
      </c>
      <c r="B1086" s="79" t="s">
        <v>3055</v>
      </c>
      <c r="C1086" s="79" t="str">
        <f t="shared" si="16"/>
        <v>1415Kadzidło</v>
      </c>
      <c r="D1086" s="2" t="s">
        <v>1990</v>
      </c>
    </row>
    <row r="1087" spans="1:4">
      <c r="A1087" s="2" t="s">
        <v>3050</v>
      </c>
      <c r="B1087" s="79" t="s">
        <v>3056</v>
      </c>
      <c r="C1087" s="79" t="str">
        <f t="shared" si="16"/>
        <v>1415Lelis</v>
      </c>
      <c r="D1087" s="2" t="s">
        <v>1971</v>
      </c>
    </row>
    <row r="1088" spans="1:4">
      <c r="A1088" s="2" t="s">
        <v>3050</v>
      </c>
      <c r="B1088" s="79" t="s">
        <v>3057</v>
      </c>
      <c r="C1088" s="79" t="str">
        <f t="shared" si="16"/>
        <v>1415Łyse</v>
      </c>
      <c r="D1088" s="2" t="s">
        <v>1991</v>
      </c>
    </row>
    <row r="1089" spans="1:4">
      <c r="A1089" s="2" t="s">
        <v>3050</v>
      </c>
      <c r="B1089" s="79" t="s">
        <v>3058</v>
      </c>
      <c r="C1089" s="79" t="str">
        <f t="shared" si="16"/>
        <v>1415Myszyniec</v>
      </c>
      <c r="D1089" s="2" t="s">
        <v>1972</v>
      </c>
    </row>
    <row r="1090" spans="1:4">
      <c r="A1090" s="2" t="s">
        <v>3050</v>
      </c>
      <c r="B1090" s="79" t="s">
        <v>3059</v>
      </c>
      <c r="C1090" s="79" t="str">
        <f t="shared" si="16"/>
        <v>1415Olszewo-Borki</v>
      </c>
      <c r="D1090" s="2" t="s">
        <v>1992</v>
      </c>
    </row>
    <row r="1091" spans="1:4">
      <c r="A1091" s="2" t="s">
        <v>3050</v>
      </c>
      <c r="B1091" s="79" t="s">
        <v>3060</v>
      </c>
      <c r="C1091" s="79" t="str">
        <f t="shared" ref="C1091:C1154" si="17">A1091&amp;B1091</f>
        <v>1415Rzekuń</v>
      </c>
      <c r="D1091" s="2" t="s">
        <v>1973</v>
      </c>
    </row>
    <row r="1092" spans="1:4">
      <c r="A1092" s="2" t="s">
        <v>3050</v>
      </c>
      <c r="B1092" s="79" t="s">
        <v>3061</v>
      </c>
      <c r="C1092" s="79" t="str">
        <f t="shared" si="17"/>
        <v>1415Troszyn</v>
      </c>
      <c r="D1092" s="2" t="s">
        <v>1993</v>
      </c>
    </row>
    <row r="1093" spans="1:4">
      <c r="A1093" s="2" t="s">
        <v>3062</v>
      </c>
      <c r="B1093" s="79" t="s">
        <v>1322</v>
      </c>
      <c r="C1093" s="79" t="str">
        <f t="shared" si="17"/>
        <v>1416Ostrów Mazowiecka</v>
      </c>
      <c r="D1093" s="2" t="s">
        <v>1988</v>
      </c>
    </row>
    <row r="1094" spans="1:4">
      <c r="A1094" s="2" t="s">
        <v>3062</v>
      </c>
      <c r="B1094" s="79" t="s">
        <v>3063</v>
      </c>
      <c r="C1094" s="79" t="str">
        <f t="shared" si="17"/>
        <v>1416Andrzejewo</v>
      </c>
      <c r="D1094" s="2" t="s">
        <v>1969</v>
      </c>
    </row>
    <row r="1095" spans="1:4">
      <c r="A1095" s="2" t="s">
        <v>3062</v>
      </c>
      <c r="B1095" s="79" t="s">
        <v>3064</v>
      </c>
      <c r="C1095" s="79" t="str">
        <f t="shared" si="17"/>
        <v>1416Boguty-Pianki</v>
      </c>
      <c r="D1095" s="2" t="s">
        <v>1989</v>
      </c>
    </row>
    <row r="1096" spans="1:4">
      <c r="A1096" s="2" t="s">
        <v>3062</v>
      </c>
      <c r="B1096" s="79" t="s">
        <v>3065</v>
      </c>
      <c r="C1096" s="79" t="str">
        <f t="shared" si="17"/>
        <v>1416Brok</v>
      </c>
      <c r="D1096" s="2" t="s">
        <v>1970</v>
      </c>
    </row>
    <row r="1097" spans="1:4">
      <c r="A1097" s="2" t="s">
        <v>3062</v>
      </c>
      <c r="B1097" s="79" t="s">
        <v>3066</v>
      </c>
      <c r="C1097" s="79" t="str">
        <f t="shared" si="17"/>
        <v>1416Małkinia Górna</v>
      </c>
      <c r="D1097" s="2" t="s">
        <v>1990</v>
      </c>
    </row>
    <row r="1098" spans="1:4">
      <c r="A1098" s="2" t="s">
        <v>3062</v>
      </c>
      <c r="B1098" s="79" t="s">
        <v>3067</v>
      </c>
      <c r="C1098" s="79" t="str">
        <f t="shared" si="17"/>
        <v>1416Nur</v>
      </c>
      <c r="D1098" s="2" t="s">
        <v>1971</v>
      </c>
    </row>
    <row r="1099" spans="1:4">
      <c r="A1099" s="2" t="s">
        <v>3062</v>
      </c>
      <c r="B1099" s="79" t="s">
        <v>1322</v>
      </c>
      <c r="C1099" s="79" t="str">
        <f t="shared" si="17"/>
        <v>1416Ostrów Mazowiecka</v>
      </c>
      <c r="D1099" s="2" t="s">
        <v>1991</v>
      </c>
    </row>
    <row r="1100" spans="1:4">
      <c r="A1100" s="2" t="s">
        <v>3062</v>
      </c>
      <c r="B1100" s="79" t="s">
        <v>3068</v>
      </c>
      <c r="C1100" s="79" t="str">
        <f t="shared" si="17"/>
        <v>1416Stary Lubotyń</v>
      </c>
      <c r="D1100" s="2" t="s">
        <v>1972</v>
      </c>
    </row>
    <row r="1101" spans="1:4">
      <c r="A1101" s="2" t="s">
        <v>3062</v>
      </c>
      <c r="B1101" s="79" t="s">
        <v>3069</v>
      </c>
      <c r="C1101" s="79" t="str">
        <f t="shared" si="17"/>
        <v>1416Szulborze Wielkie</v>
      </c>
      <c r="D1101" s="2" t="s">
        <v>1992</v>
      </c>
    </row>
    <row r="1102" spans="1:4">
      <c r="A1102" s="2" t="s">
        <v>3062</v>
      </c>
      <c r="B1102" s="79" t="s">
        <v>3070</v>
      </c>
      <c r="C1102" s="79" t="str">
        <f t="shared" si="17"/>
        <v>1416Wąsewo</v>
      </c>
      <c r="D1102" s="2" t="s">
        <v>1973</v>
      </c>
    </row>
    <row r="1103" spans="1:4">
      <c r="A1103" s="2" t="s">
        <v>3062</v>
      </c>
      <c r="B1103" s="79" t="s">
        <v>3071</v>
      </c>
      <c r="C1103" s="79" t="str">
        <f t="shared" si="17"/>
        <v>1416Zaręby Kościelne</v>
      </c>
      <c r="D1103" s="2" t="s">
        <v>1993</v>
      </c>
    </row>
    <row r="1104" spans="1:4">
      <c r="A1104" s="2" t="s">
        <v>3072</v>
      </c>
      <c r="B1104" s="79" t="s">
        <v>2356</v>
      </c>
      <c r="C1104" s="79" t="str">
        <f t="shared" si="17"/>
        <v>1417Józefów</v>
      </c>
      <c r="D1104" s="2" t="s">
        <v>1988</v>
      </c>
    </row>
    <row r="1105" spans="1:4">
      <c r="A1105" s="2" t="s">
        <v>3072</v>
      </c>
      <c r="B1105" s="79" t="s">
        <v>1318</v>
      </c>
      <c r="C1105" s="79" t="str">
        <f t="shared" si="17"/>
        <v>1417Otwock</v>
      </c>
      <c r="D1105" s="2" t="s">
        <v>1969</v>
      </c>
    </row>
    <row r="1106" spans="1:4">
      <c r="A1106" s="2" t="s">
        <v>3072</v>
      </c>
      <c r="B1106" s="79" t="s">
        <v>3073</v>
      </c>
      <c r="C1106" s="79" t="str">
        <f t="shared" si="17"/>
        <v>1417Celestynów</v>
      </c>
      <c r="D1106" s="2" t="s">
        <v>1989</v>
      </c>
    </row>
    <row r="1107" spans="1:4">
      <c r="A1107" s="2" t="s">
        <v>3072</v>
      </c>
      <c r="B1107" s="79" t="s">
        <v>3074</v>
      </c>
      <c r="C1107" s="79" t="str">
        <f t="shared" si="17"/>
        <v>1417Karczew</v>
      </c>
      <c r="D1107" s="2" t="s">
        <v>1970</v>
      </c>
    </row>
    <row r="1108" spans="1:4">
      <c r="A1108" s="2" t="s">
        <v>3072</v>
      </c>
      <c r="B1108" s="79" t="s">
        <v>3075</v>
      </c>
      <c r="C1108" s="79" t="str">
        <f t="shared" si="17"/>
        <v>1417Kołbiel</v>
      </c>
      <c r="D1108" s="2" t="s">
        <v>1990</v>
      </c>
    </row>
    <row r="1109" spans="1:4">
      <c r="A1109" s="2" t="s">
        <v>3072</v>
      </c>
      <c r="B1109" s="79" t="s">
        <v>3076</v>
      </c>
      <c r="C1109" s="79" t="str">
        <f t="shared" si="17"/>
        <v>1417Osieck</v>
      </c>
      <c r="D1109" s="2" t="s">
        <v>1971</v>
      </c>
    </row>
    <row r="1110" spans="1:4">
      <c r="A1110" s="2" t="s">
        <v>3072</v>
      </c>
      <c r="B1110" s="79" t="s">
        <v>3077</v>
      </c>
      <c r="C1110" s="79" t="str">
        <f t="shared" si="17"/>
        <v>1417Sobienie-Jeziory</v>
      </c>
      <c r="D1110" s="2" t="s">
        <v>1991</v>
      </c>
    </row>
    <row r="1111" spans="1:4">
      <c r="A1111" s="2" t="s">
        <v>3072</v>
      </c>
      <c r="B1111" s="79" t="s">
        <v>3078</v>
      </c>
      <c r="C1111" s="79" t="str">
        <f t="shared" si="17"/>
        <v>1417Wiązowna</v>
      </c>
      <c r="D1111" s="2" t="s">
        <v>1972</v>
      </c>
    </row>
    <row r="1112" spans="1:4">
      <c r="A1112" s="2" t="s">
        <v>3079</v>
      </c>
      <c r="B1112" s="79" t="s">
        <v>3080</v>
      </c>
      <c r="C1112" s="79" t="str">
        <f t="shared" si="17"/>
        <v>1418Góra Kalwaria</v>
      </c>
      <c r="D1112" s="2" t="s">
        <v>1988</v>
      </c>
    </row>
    <row r="1113" spans="1:4">
      <c r="A1113" s="2" t="s">
        <v>3079</v>
      </c>
      <c r="B1113" s="79" t="s">
        <v>3081</v>
      </c>
      <c r="C1113" s="79" t="str">
        <f t="shared" si="17"/>
        <v>1418Konstancin-Jeziorna</v>
      </c>
      <c r="D1113" s="2" t="s">
        <v>1969</v>
      </c>
    </row>
    <row r="1114" spans="1:4">
      <c r="A1114" s="2" t="s">
        <v>3079</v>
      </c>
      <c r="B1114" s="79" t="s">
        <v>3082</v>
      </c>
      <c r="C1114" s="79" t="str">
        <f t="shared" si="17"/>
        <v>1418Lesznowola</v>
      </c>
      <c r="D1114" s="2" t="s">
        <v>1989</v>
      </c>
    </row>
    <row r="1115" spans="1:4">
      <c r="A1115" s="2" t="s">
        <v>3079</v>
      </c>
      <c r="B1115" s="79" t="s">
        <v>1314</v>
      </c>
      <c r="C1115" s="79" t="str">
        <f t="shared" si="17"/>
        <v>1418Piaseczno</v>
      </c>
      <c r="D1115" s="2" t="s">
        <v>1970</v>
      </c>
    </row>
    <row r="1116" spans="1:4">
      <c r="A1116" s="2" t="s">
        <v>3079</v>
      </c>
      <c r="B1116" s="79" t="s">
        <v>3083</v>
      </c>
      <c r="C1116" s="79" t="str">
        <f t="shared" si="17"/>
        <v>1418Prażmów</v>
      </c>
      <c r="D1116" s="2" t="s">
        <v>1990</v>
      </c>
    </row>
    <row r="1117" spans="1:4">
      <c r="A1117" s="2" t="s">
        <v>3079</v>
      </c>
      <c r="B1117" s="79" t="s">
        <v>3084</v>
      </c>
      <c r="C1117" s="79" t="str">
        <f t="shared" si="17"/>
        <v>1418Tarczyn</v>
      </c>
      <c r="D1117" s="2" t="s">
        <v>1971</v>
      </c>
    </row>
    <row r="1118" spans="1:4">
      <c r="A1118" s="2" t="s">
        <v>3085</v>
      </c>
      <c r="B1118" s="79" t="s">
        <v>3086</v>
      </c>
      <c r="C1118" s="79" t="str">
        <f t="shared" si="17"/>
        <v>1419Bielsk</v>
      </c>
      <c r="D1118" s="2" t="s">
        <v>1988</v>
      </c>
    </row>
    <row r="1119" spans="1:4">
      <c r="A1119" s="2" t="s">
        <v>3085</v>
      </c>
      <c r="B1119" s="79" t="s">
        <v>3087</v>
      </c>
      <c r="C1119" s="79" t="str">
        <f t="shared" si="17"/>
        <v>1419Bodzanów</v>
      </c>
      <c r="D1119" s="2" t="s">
        <v>1969</v>
      </c>
    </row>
    <row r="1120" spans="1:4">
      <c r="A1120" s="2" t="s">
        <v>3085</v>
      </c>
      <c r="B1120" s="79" t="s">
        <v>3088</v>
      </c>
      <c r="C1120" s="79" t="str">
        <f t="shared" si="17"/>
        <v>1419Brudzeń Duży</v>
      </c>
      <c r="D1120" s="2" t="s">
        <v>1989</v>
      </c>
    </row>
    <row r="1121" spans="1:4">
      <c r="A1121" s="2" t="s">
        <v>3085</v>
      </c>
      <c r="B1121" s="79" t="s">
        <v>3089</v>
      </c>
      <c r="C1121" s="79" t="str">
        <f t="shared" si="17"/>
        <v>1419Bulkowo</v>
      </c>
      <c r="D1121" s="2" t="s">
        <v>1970</v>
      </c>
    </row>
    <row r="1122" spans="1:4">
      <c r="A1122" s="2" t="s">
        <v>3085</v>
      </c>
      <c r="B1122" s="79" t="s">
        <v>3090</v>
      </c>
      <c r="C1122" s="79" t="str">
        <f t="shared" si="17"/>
        <v>1419Drobin</v>
      </c>
      <c r="D1122" s="2" t="s">
        <v>1990</v>
      </c>
    </row>
    <row r="1123" spans="1:4">
      <c r="A1123" s="2" t="s">
        <v>3085</v>
      </c>
      <c r="B1123" s="79" t="s">
        <v>3091</v>
      </c>
      <c r="C1123" s="79" t="str">
        <f t="shared" si="17"/>
        <v>1419Gąbin</v>
      </c>
      <c r="D1123" s="2" t="s">
        <v>1971</v>
      </c>
    </row>
    <row r="1124" spans="1:4">
      <c r="A1124" s="2" t="s">
        <v>3085</v>
      </c>
      <c r="B1124" s="79" t="s">
        <v>3092</v>
      </c>
      <c r="C1124" s="79" t="str">
        <f t="shared" si="17"/>
        <v>1419Łąck</v>
      </c>
      <c r="D1124" s="2" t="s">
        <v>1991</v>
      </c>
    </row>
    <row r="1125" spans="1:4">
      <c r="A1125" s="2" t="s">
        <v>3085</v>
      </c>
      <c r="B1125" s="79" t="s">
        <v>3093</v>
      </c>
      <c r="C1125" s="79" t="str">
        <f t="shared" si="17"/>
        <v>1419Mała Wieś</v>
      </c>
      <c r="D1125" s="2" t="s">
        <v>1972</v>
      </c>
    </row>
    <row r="1126" spans="1:4">
      <c r="A1126" s="2" t="s">
        <v>3085</v>
      </c>
      <c r="B1126" s="79" t="s">
        <v>3094</v>
      </c>
      <c r="C1126" s="79" t="str">
        <f t="shared" si="17"/>
        <v>1419Nowy Duninów</v>
      </c>
      <c r="D1126" s="2" t="s">
        <v>1992</v>
      </c>
    </row>
    <row r="1127" spans="1:4">
      <c r="A1127" s="2" t="s">
        <v>3085</v>
      </c>
      <c r="B1127" s="79" t="s">
        <v>3095</v>
      </c>
      <c r="C1127" s="79" t="str">
        <f t="shared" si="17"/>
        <v>1419Radzanowo</v>
      </c>
      <c r="D1127" s="2" t="s">
        <v>1973</v>
      </c>
    </row>
    <row r="1128" spans="1:4">
      <c r="A1128" s="2" t="s">
        <v>3085</v>
      </c>
      <c r="B1128" s="79" t="s">
        <v>1618</v>
      </c>
      <c r="C1128" s="79" t="str">
        <f t="shared" si="17"/>
        <v>1419Słubice</v>
      </c>
      <c r="D1128" s="2" t="s">
        <v>1993</v>
      </c>
    </row>
    <row r="1129" spans="1:4">
      <c r="A1129" s="2" t="s">
        <v>3085</v>
      </c>
      <c r="B1129" s="79" t="s">
        <v>3096</v>
      </c>
      <c r="C1129" s="79" t="str">
        <f t="shared" si="17"/>
        <v>1419Słupno</v>
      </c>
      <c r="D1129" s="2" t="s">
        <v>1974</v>
      </c>
    </row>
    <row r="1130" spans="1:4">
      <c r="A1130" s="2" t="s">
        <v>3085</v>
      </c>
      <c r="B1130" s="79" t="s">
        <v>3097</v>
      </c>
      <c r="C1130" s="79" t="str">
        <f t="shared" si="17"/>
        <v>1419Stara Biała</v>
      </c>
      <c r="D1130" s="2" t="s">
        <v>1994</v>
      </c>
    </row>
    <row r="1131" spans="1:4">
      <c r="A1131" s="2" t="s">
        <v>3085</v>
      </c>
      <c r="B1131" s="79" t="s">
        <v>3098</v>
      </c>
      <c r="C1131" s="79" t="str">
        <f t="shared" si="17"/>
        <v>1419Staroźreby</v>
      </c>
      <c r="D1131" s="2" t="s">
        <v>1975</v>
      </c>
    </row>
    <row r="1132" spans="1:4">
      <c r="A1132" s="2" t="s">
        <v>3085</v>
      </c>
      <c r="B1132" s="79" t="s">
        <v>3099</v>
      </c>
      <c r="C1132" s="79" t="str">
        <f t="shared" si="17"/>
        <v>1419Wyszogród</v>
      </c>
      <c r="D1132" s="2" t="s">
        <v>1995</v>
      </c>
    </row>
    <row r="1133" spans="1:4">
      <c r="A1133" s="2" t="s">
        <v>3100</v>
      </c>
      <c r="B1133" s="79" t="s">
        <v>1306</v>
      </c>
      <c r="C1133" s="79" t="str">
        <f t="shared" si="17"/>
        <v>1420Płońsk</v>
      </c>
      <c r="D1133" s="2" t="s">
        <v>1988</v>
      </c>
    </row>
    <row r="1134" spans="1:4">
      <c r="A1134" s="2" t="s">
        <v>3100</v>
      </c>
      <c r="B1134" s="79" t="s">
        <v>3101</v>
      </c>
      <c r="C1134" s="79" t="str">
        <f t="shared" si="17"/>
        <v>1420Raciąż</v>
      </c>
      <c r="D1134" s="2" t="s">
        <v>1969</v>
      </c>
    </row>
    <row r="1135" spans="1:4">
      <c r="A1135" s="2" t="s">
        <v>3100</v>
      </c>
      <c r="B1135" s="79" t="s">
        <v>3102</v>
      </c>
      <c r="C1135" s="79" t="str">
        <f t="shared" si="17"/>
        <v>1420Baboszewo</v>
      </c>
      <c r="D1135" s="2" t="s">
        <v>1989</v>
      </c>
    </row>
    <row r="1136" spans="1:4">
      <c r="A1136" s="2" t="s">
        <v>3100</v>
      </c>
      <c r="B1136" s="79" t="s">
        <v>3103</v>
      </c>
      <c r="C1136" s="79" t="str">
        <f t="shared" si="17"/>
        <v>1420Czerwińsk nad Wisłą</v>
      </c>
      <c r="D1136" s="2" t="s">
        <v>1970</v>
      </c>
    </row>
    <row r="1137" spans="1:4">
      <c r="A1137" s="2" t="s">
        <v>3100</v>
      </c>
      <c r="B1137" s="79" t="s">
        <v>3104</v>
      </c>
      <c r="C1137" s="79" t="str">
        <f t="shared" si="17"/>
        <v>1420Dzierzążnia</v>
      </c>
      <c r="D1137" s="2" t="s">
        <v>1990</v>
      </c>
    </row>
    <row r="1138" spans="1:4">
      <c r="A1138" s="2" t="s">
        <v>3100</v>
      </c>
      <c r="B1138" s="79" t="s">
        <v>3105</v>
      </c>
      <c r="C1138" s="79" t="str">
        <f t="shared" si="17"/>
        <v>1420Joniec</v>
      </c>
      <c r="D1138" s="2" t="s">
        <v>1971</v>
      </c>
    </row>
    <row r="1139" spans="1:4">
      <c r="A1139" s="2" t="s">
        <v>3100</v>
      </c>
      <c r="B1139" s="79" t="s">
        <v>3106</v>
      </c>
      <c r="C1139" s="79" t="str">
        <f t="shared" si="17"/>
        <v>1420Naruszewo</v>
      </c>
      <c r="D1139" s="2" t="s">
        <v>1991</v>
      </c>
    </row>
    <row r="1140" spans="1:4">
      <c r="A1140" s="2" t="s">
        <v>3100</v>
      </c>
      <c r="B1140" s="79" t="s">
        <v>3107</v>
      </c>
      <c r="C1140" s="79" t="str">
        <f t="shared" si="17"/>
        <v>1420Nowe Miasto</v>
      </c>
      <c r="D1140" s="2" t="s">
        <v>1972</v>
      </c>
    </row>
    <row r="1141" spans="1:4">
      <c r="A1141" s="2" t="s">
        <v>3100</v>
      </c>
      <c r="B1141" s="79" t="s">
        <v>1306</v>
      </c>
      <c r="C1141" s="79" t="str">
        <f t="shared" si="17"/>
        <v>1420Płońsk</v>
      </c>
      <c r="D1141" s="2" t="s">
        <v>1992</v>
      </c>
    </row>
    <row r="1142" spans="1:4">
      <c r="A1142" s="2" t="s">
        <v>3100</v>
      </c>
      <c r="B1142" s="79" t="s">
        <v>3101</v>
      </c>
      <c r="C1142" s="79" t="str">
        <f t="shared" si="17"/>
        <v>1420Raciąż</v>
      </c>
      <c r="D1142" s="2" t="s">
        <v>1973</v>
      </c>
    </row>
    <row r="1143" spans="1:4">
      <c r="A1143" s="2" t="s">
        <v>3100</v>
      </c>
      <c r="B1143" s="79" t="s">
        <v>3108</v>
      </c>
      <c r="C1143" s="79" t="str">
        <f t="shared" si="17"/>
        <v>1420Sochocin</v>
      </c>
      <c r="D1143" s="2" t="s">
        <v>1993</v>
      </c>
    </row>
    <row r="1144" spans="1:4">
      <c r="A1144" s="2" t="s">
        <v>3100</v>
      </c>
      <c r="B1144" s="79" t="s">
        <v>3109</v>
      </c>
      <c r="C1144" s="79" t="str">
        <f t="shared" si="17"/>
        <v>1420Załuski</v>
      </c>
      <c r="D1144" s="2" t="s">
        <v>1974</v>
      </c>
    </row>
    <row r="1145" spans="1:4">
      <c r="A1145" s="2" t="s">
        <v>3110</v>
      </c>
      <c r="B1145" s="79" t="s">
        <v>3111</v>
      </c>
      <c r="C1145" s="79" t="str">
        <f t="shared" si="17"/>
        <v>1421Piastów</v>
      </c>
      <c r="D1145" s="2" t="s">
        <v>1988</v>
      </c>
    </row>
    <row r="1146" spans="1:4">
      <c r="A1146" s="2" t="s">
        <v>3110</v>
      </c>
      <c r="B1146" s="79" t="s">
        <v>1302</v>
      </c>
      <c r="C1146" s="79" t="str">
        <f t="shared" si="17"/>
        <v>1421Pruszków</v>
      </c>
      <c r="D1146" s="2" t="s">
        <v>1969</v>
      </c>
    </row>
    <row r="1147" spans="1:4">
      <c r="A1147" s="2" t="s">
        <v>3110</v>
      </c>
      <c r="B1147" s="79" t="s">
        <v>3112</v>
      </c>
      <c r="C1147" s="79" t="str">
        <f t="shared" si="17"/>
        <v>1421Brwinów</v>
      </c>
      <c r="D1147" s="2" t="s">
        <v>1989</v>
      </c>
    </row>
    <row r="1148" spans="1:4">
      <c r="A1148" s="2" t="s">
        <v>3110</v>
      </c>
      <c r="B1148" s="79" t="s">
        <v>2817</v>
      </c>
      <c r="C1148" s="79" t="str">
        <f t="shared" si="17"/>
        <v>1421Michałowice</v>
      </c>
      <c r="D1148" s="2" t="s">
        <v>1970</v>
      </c>
    </row>
    <row r="1149" spans="1:4">
      <c r="A1149" s="2" t="s">
        <v>3110</v>
      </c>
      <c r="B1149" s="79" t="s">
        <v>3113</v>
      </c>
      <c r="C1149" s="79" t="str">
        <f t="shared" si="17"/>
        <v>1421Nadarzyn</v>
      </c>
      <c r="D1149" s="2" t="s">
        <v>1990</v>
      </c>
    </row>
    <row r="1150" spans="1:4">
      <c r="A1150" s="2" t="s">
        <v>3110</v>
      </c>
      <c r="B1150" s="79" t="s">
        <v>3114</v>
      </c>
      <c r="C1150" s="79" t="str">
        <f t="shared" si="17"/>
        <v>1421Raszyn</v>
      </c>
      <c r="D1150" s="2" t="s">
        <v>1971</v>
      </c>
    </row>
    <row r="1151" spans="1:4">
      <c r="A1151" s="2" t="s">
        <v>3115</v>
      </c>
      <c r="B1151" s="79" t="s">
        <v>1298</v>
      </c>
      <c r="C1151" s="79" t="str">
        <f t="shared" si="17"/>
        <v>1422Przasnysz</v>
      </c>
      <c r="D1151" s="2" t="s">
        <v>1988</v>
      </c>
    </row>
    <row r="1152" spans="1:4">
      <c r="A1152" s="2" t="s">
        <v>3115</v>
      </c>
      <c r="B1152" s="79" t="s">
        <v>3116</v>
      </c>
      <c r="C1152" s="79" t="str">
        <f t="shared" si="17"/>
        <v>1422Chorzele</v>
      </c>
      <c r="D1152" s="2" t="s">
        <v>1969</v>
      </c>
    </row>
    <row r="1153" spans="1:4">
      <c r="A1153" s="2" t="s">
        <v>3115</v>
      </c>
      <c r="B1153" s="79" t="s">
        <v>3117</v>
      </c>
      <c r="C1153" s="79" t="str">
        <f t="shared" si="17"/>
        <v>1422Czernice Borowe</v>
      </c>
      <c r="D1153" s="2" t="s">
        <v>1989</v>
      </c>
    </row>
    <row r="1154" spans="1:4">
      <c r="A1154" s="2" t="s">
        <v>3115</v>
      </c>
      <c r="B1154" s="79" t="s">
        <v>3118</v>
      </c>
      <c r="C1154" s="79" t="str">
        <f t="shared" si="17"/>
        <v>1422Jednorożec</v>
      </c>
      <c r="D1154" s="2" t="s">
        <v>1970</v>
      </c>
    </row>
    <row r="1155" spans="1:4">
      <c r="A1155" s="2" t="s">
        <v>3115</v>
      </c>
      <c r="B1155" s="79" t="s">
        <v>3119</v>
      </c>
      <c r="C1155" s="79" t="str">
        <f t="shared" ref="C1155:C1218" si="18">A1155&amp;B1155</f>
        <v>1422Krasne</v>
      </c>
      <c r="D1155" s="2" t="s">
        <v>1990</v>
      </c>
    </row>
    <row r="1156" spans="1:4">
      <c r="A1156" s="2" t="s">
        <v>3115</v>
      </c>
      <c r="B1156" s="79" t="s">
        <v>3120</v>
      </c>
      <c r="C1156" s="79" t="str">
        <f t="shared" si="18"/>
        <v>1422Krzynowłoga Mała</v>
      </c>
      <c r="D1156" s="2" t="s">
        <v>1971</v>
      </c>
    </row>
    <row r="1157" spans="1:4">
      <c r="A1157" s="2" t="s">
        <v>3115</v>
      </c>
      <c r="B1157" s="79" t="s">
        <v>1298</v>
      </c>
      <c r="C1157" s="79" t="str">
        <f t="shared" si="18"/>
        <v>1422Przasnysz</v>
      </c>
      <c r="D1157" s="2" t="s">
        <v>1991</v>
      </c>
    </row>
    <row r="1158" spans="1:4">
      <c r="A1158" s="2" t="s">
        <v>3121</v>
      </c>
      <c r="B1158" s="79" t="s">
        <v>3122</v>
      </c>
      <c r="C1158" s="79" t="str">
        <f t="shared" si="18"/>
        <v>1423Borkowice</v>
      </c>
      <c r="D1158" s="2" t="s">
        <v>1988</v>
      </c>
    </row>
    <row r="1159" spans="1:4">
      <c r="A1159" s="2" t="s">
        <v>3121</v>
      </c>
      <c r="B1159" s="79" t="s">
        <v>3123</v>
      </c>
      <c r="C1159" s="79" t="str">
        <f t="shared" si="18"/>
        <v>1423Gielniów</v>
      </c>
      <c r="D1159" s="2" t="s">
        <v>1969</v>
      </c>
    </row>
    <row r="1160" spans="1:4">
      <c r="A1160" s="2" t="s">
        <v>3121</v>
      </c>
      <c r="B1160" s="79" t="s">
        <v>3124</v>
      </c>
      <c r="C1160" s="79" t="str">
        <f t="shared" si="18"/>
        <v>1423Klwów</v>
      </c>
      <c r="D1160" s="2" t="s">
        <v>1989</v>
      </c>
    </row>
    <row r="1161" spans="1:4">
      <c r="A1161" s="2" t="s">
        <v>3121</v>
      </c>
      <c r="B1161" s="79" t="s">
        <v>3125</v>
      </c>
      <c r="C1161" s="79" t="str">
        <f t="shared" si="18"/>
        <v>1423Odrzywół</v>
      </c>
      <c r="D1161" s="2" t="s">
        <v>1970</v>
      </c>
    </row>
    <row r="1162" spans="1:4">
      <c r="A1162" s="2" t="s">
        <v>3121</v>
      </c>
      <c r="B1162" s="79" t="s">
        <v>3126</v>
      </c>
      <c r="C1162" s="79" t="str">
        <f t="shared" si="18"/>
        <v>1423Potworów</v>
      </c>
      <c r="D1162" s="2" t="s">
        <v>1990</v>
      </c>
    </row>
    <row r="1163" spans="1:4">
      <c r="A1163" s="2" t="s">
        <v>3121</v>
      </c>
      <c r="B1163" s="79" t="s">
        <v>1294</v>
      </c>
      <c r="C1163" s="79" t="str">
        <f t="shared" si="18"/>
        <v>1423Przysucha</v>
      </c>
      <c r="D1163" s="2" t="s">
        <v>1971</v>
      </c>
    </row>
    <row r="1164" spans="1:4">
      <c r="A1164" s="2" t="s">
        <v>3121</v>
      </c>
      <c r="B1164" s="79" t="s">
        <v>3127</v>
      </c>
      <c r="C1164" s="79" t="str">
        <f t="shared" si="18"/>
        <v>1423Rusinów</v>
      </c>
      <c r="D1164" s="2" t="s">
        <v>1991</v>
      </c>
    </row>
    <row r="1165" spans="1:4">
      <c r="A1165" s="2" t="s">
        <v>3121</v>
      </c>
      <c r="B1165" s="79" t="s">
        <v>3128</v>
      </c>
      <c r="C1165" s="79" t="str">
        <f t="shared" si="18"/>
        <v>1423Wieniawa</v>
      </c>
      <c r="D1165" s="2" t="s">
        <v>1972</v>
      </c>
    </row>
    <row r="1166" spans="1:4">
      <c r="A1166" s="2" t="s">
        <v>3129</v>
      </c>
      <c r="B1166" s="79" t="s">
        <v>3130</v>
      </c>
      <c r="C1166" s="79" t="str">
        <f t="shared" si="18"/>
        <v>1424Gzy</v>
      </c>
      <c r="D1166" s="2" t="s">
        <v>1988</v>
      </c>
    </row>
    <row r="1167" spans="1:4">
      <c r="A1167" s="2" t="s">
        <v>3129</v>
      </c>
      <c r="B1167" s="79" t="s">
        <v>3131</v>
      </c>
      <c r="C1167" s="79" t="str">
        <f t="shared" si="18"/>
        <v>1424Obryte</v>
      </c>
      <c r="D1167" s="2" t="s">
        <v>1969</v>
      </c>
    </row>
    <row r="1168" spans="1:4">
      <c r="A1168" s="2" t="s">
        <v>3129</v>
      </c>
      <c r="B1168" s="79" t="s">
        <v>3132</v>
      </c>
      <c r="C1168" s="79" t="str">
        <f t="shared" si="18"/>
        <v>1424Pokrzywnica</v>
      </c>
      <c r="D1168" s="2" t="s">
        <v>1989</v>
      </c>
    </row>
    <row r="1169" spans="1:4">
      <c r="A1169" s="2" t="s">
        <v>3129</v>
      </c>
      <c r="B1169" s="79" t="s">
        <v>1290</v>
      </c>
      <c r="C1169" s="79" t="str">
        <f t="shared" si="18"/>
        <v>1424Pułtusk</v>
      </c>
      <c r="D1169" s="2" t="s">
        <v>1970</v>
      </c>
    </row>
    <row r="1170" spans="1:4">
      <c r="A1170" s="2" t="s">
        <v>3129</v>
      </c>
      <c r="B1170" s="79" t="s">
        <v>3133</v>
      </c>
      <c r="C1170" s="79" t="str">
        <f t="shared" si="18"/>
        <v>1424Świercze</v>
      </c>
      <c r="D1170" s="2" t="s">
        <v>1990</v>
      </c>
    </row>
    <row r="1171" spans="1:4">
      <c r="A1171" s="2" t="s">
        <v>3129</v>
      </c>
      <c r="B1171" s="79" t="s">
        <v>3134</v>
      </c>
      <c r="C1171" s="79" t="str">
        <f t="shared" si="18"/>
        <v>1424Winnica</v>
      </c>
      <c r="D1171" s="2" t="s">
        <v>1971</v>
      </c>
    </row>
    <row r="1172" spans="1:4">
      <c r="A1172" s="2" t="s">
        <v>3129</v>
      </c>
      <c r="B1172" s="79" t="s">
        <v>3135</v>
      </c>
      <c r="C1172" s="79" t="str">
        <f t="shared" si="18"/>
        <v>1424Zatory</v>
      </c>
      <c r="D1172" s="2" t="s">
        <v>1991</v>
      </c>
    </row>
    <row r="1173" spans="1:4">
      <c r="A1173" s="2" t="s">
        <v>3136</v>
      </c>
      <c r="B1173" s="79" t="s">
        <v>3137</v>
      </c>
      <c r="C1173" s="79" t="str">
        <f t="shared" si="18"/>
        <v>1425Pionki</v>
      </c>
      <c r="D1173" s="2" t="s">
        <v>1988</v>
      </c>
    </row>
    <row r="1174" spans="1:4">
      <c r="A1174" s="2" t="s">
        <v>3136</v>
      </c>
      <c r="B1174" s="79" t="s">
        <v>3138</v>
      </c>
      <c r="C1174" s="79" t="str">
        <f t="shared" si="18"/>
        <v>1425Gózd</v>
      </c>
      <c r="D1174" s="2" t="s">
        <v>1969</v>
      </c>
    </row>
    <row r="1175" spans="1:4">
      <c r="A1175" s="2" t="s">
        <v>3136</v>
      </c>
      <c r="B1175" s="79" t="s">
        <v>3139</v>
      </c>
      <c r="C1175" s="79" t="str">
        <f t="shared" si="18"/>
        <v>1425Iłża</v>
      </c>
      <c r="D1175" s="2" t="s">
        <v>1989</v>
      </c>
    </row>
    <row r="1176" spans="1:4">
      <c r="A1176" s="2" t="s">
        <v>3136</v>
      </c>
      <c r="B1176" s="79" t="s">
        <v>3140</v>
      </c>
      <c r="C1176" s="79" t="str">
        <f t="shared" si="18"/>
        <v>1425Jastrzębia</v>
      </c>
      <c r="D1176" s="2" t="s">
        <v>1970</v>
      </c>
    </row>
    <row r="1177" spans="1:4">
      <c r="A1177" s="2" t="s">
        <v>3136</v>
      </c>
      <c r="B1177" s="79" t="s">
        <v>3141</v>
      </c>
      <c r="C1177" s="79" t="str">
        <f t="shared" si="18"/>
        <v>1425Jedlińsk</v>
      </c>
      <c r="D1177" s="2" t="s">
        <v>1990</v>
      </c>
    </row>
    <row r="1178" spans="1:4">
      <c r="A1178" s="2" t="s">
        <v>3136</v>
      </c>
      <c r="B1178" s="79" t="s">
        <v>3142</v>
      </c>
      <c r="C1178" s="79" t="str">
        <f t="shared" si="18"/>
        <v>1425Jedlnia-Letnisko</v>
      </c>
      <c r="D1178" s="2" t="s">
        <v>1971</v>
      </c>
    </row>
    <row r="1179" spans="1:4">
      <c r="A1179" s="2" t="s">
        <v>3136</v>
      </c>
      <c r="B1179" s="79" t="s">
        <v>3143</v>
      </c>
      <c r="C1179" s="79" t="str">
        <f t="shared" si="18"/>
        <v>1425Kowala</v>
      </c>
      <c r="D1179" s="2" t="s">
        <v>1991</v>
      </c>
    </row>
    <row r="1180" spans="1:4">
      <c r="A1180" s="2" t="s">
        <v>3136</v>
      </c>
      <c r="B1180" s="79" t="s">
        <v>3137</v>
      </c>
      <c r="C1180" s="79" t="str">
        <f t="shared" si="18"/>
        <v>1425Pionki</v>
      </c>
      <c r="D1180" s="2" t="s">
        <v>1972</v>
      </c>
    </row>
    <row r="1181" spans="1:4">
      <c r="A1181" s="2" t="s">
        <v>3136</v>
      </c>
      <c r="B1181" s="79" t="s">
        <v>3144</v>
      </c>
      <c r="C1181" s="79" t="str">
        <f t="shared" si="18"/>
        <v>1425Przytyk</v>
      </c>
      <c r="D1181" s="2" t="s">
        <v>1992</v>
      </c>
    </row>
    <row r="1182" spans="1:4">
      <c r="A1182" s="2" t="s">
        <v>3136</v>
      </c>
      <c r="B1182" s="79" t="s">
        <v>3145</v>
      </c>
      <c r="C1182" s="79" t="str">
        <f t="shared" si="18"/>
        <v>1425Skaryszew</v>
      </c>
      <c r="D1182" s="2" t="s">
        <v>1973</v>
      </c>
    </row>
    <row r="1183" spans="1:4">
      <c r="A1183" s="2" t="s">
        <v>3136</v>
      </c>
      <c r="B1183" s="79" t="s">
        <v>2374</v>
      </c>
      <c r="C1183" s="79" t="str">
        <f t="shared" si="18"/>
        <v>1425Wierzbica</v>
      </c>
      <c r="D1183" s="2" t="s">
        <v>1993</v>
      </c>
    </row>
    <row r="1184" spans="1:4">
      <c r="A1184" s="2" t="s">
        <v>3136</v>
      </c>
      <c r="B1184" s="79" t="s">
        <v>3146</v>
      </c>
      <c r="C1184" s="79" t="str">
        <f t="shared" si="18"/>
        <v>1425Wolanów</v>
      </c>
      <c r="D1184" s="2" t="s">
        <v>1974</v>
      </c>
    </row>
    <row r="1185" spans="1:4">
      <c r="A1185" s="2" t="s">
        <v>3136</v>
      </c>
      <c r="B1185" s="79" t="s">
        <v>2437</v>
      </c>
      <c r="C1185" s="79" t="str">
        <f t="shared" si="18"/>
        <v>1425Zakrzew</v>
      </c>
      <c r="D1185" s="2" t="s">
        <v>1994</v>
      </c>
    </row>
    <row r="1186" spans="1:4">
      <c r="A1186" s="2" t="s">
        <v>3147</v>
      </c>
      <c r="B1186" s="79" t="s">
        <v>3148</v>
      </c>
      <c r="C1186" s="79" t="str">
        <f t="shared" si="18"/>
        <v>1426Domanice</v>
      </c>
      <c r="D1186" s="2" t="s">
        <v>1988</v>
      </c>
    </row>
    <row r="1187" spans="1:4">
      <c r="A1187" s="2" t="s">
        <v>3147</v>
      </c>
      <c r="B1187" s="79" t="s">
        <v>3149</v>
      </c>
      <c r="C1187" s="79" t="str">
        <f t="shared" si="18"/>
        <v>1426Korczew</v>
      </c>
      <c r="D1187" s="2" t="s">
        <v>1969</v>
      </c>
    </row>
    <row r="1188" spans="1:4">
      <c r="A1188" s="2" t="s">
        <v>3147</v>
      </c>
      <c r="B1188" s="79" t="s">
        <v>3150</v>
      </c>
      <c r="C1188" s="79" t="str">
        <f t="shared" si="18"/>
        <v>1426Kotuń</v>
      </c>
      <c r="D1188" s="2" t="s">
        <v>1989</v>
      </c>
    </row>
    <row r="1189" spans="1:4">
      <c r="A1189" s="2" t="s">
        <v>3147</v>
      </c>
      <c r="B1189" s="79" t="s">
        <v>3151</v>
      </c>
      <c r="C1189" s="79" t="str">
        <f t="shared" si="18"/>
        <v>1426Mokobody</v>
      </c>
      <c r="D1189" s="2" t="s">
        <v>1970</v>
      </c>
    </row>
    <row r="1190" spans="1:4">
      <c r="A1190" s="2" t="s">
        <v>3147</v>
      </c>
      <c r="B1190" s="79" t="s">
        <v>3152</v>
      </c>
      <c r="C1190" s="79" t="str">
        <f t="shared" si="18"/>
        <v>1426Mordy</v>
      </c>
      <c r="D1190" s="2" t="s">
        <v>1990</v>
      </c>
    </row>
    <row r="1191" spans="1:4">
      <c r="A1191" s="2" t="s">
        <v>3147</v>
      </c>
      <c r="B1191" s="79" t="s">
        <v>3153</v>
      </c>
      <c r="C1191" s="79" t="str">
        <f t="shared" si="18"/>
        <v>1426Paprotnia</v>
      </c>
      <c r="D1191" s="2" t="s">
        <v>1971</v>
      </c>
    </row>
    <row r="1192" spans="1:4">
      <c r="A1192" s="2" t="s">
        <v>3147</v>
      </c>
      <c r="B1192" s="79" t="s">
        <v>3154</v>
      </c>
      <c r="C1192" s="79" t="str">
        <f t="shared" si="18"/>
        <v>1426Przesmyki</v>
      </c>
      <c r="D1192" s="2" t="s">
        <v>1991</v>
      </c>
    </row>
    <row r="1193" spans="1:4">
      <c r="A1193" s="2" t="s">
        <v>3147</v>
      </c>
      <c r="B1193" s="79" t="s">
        <v>1286</v>
      </c>
      <c r="C1193" s="79" t="str">
        <f t="shared" si="18"/>
        <v>1426Siedlce</v>
      </c>
      <c r="D1193" s="2" t="s">
        <v>1972</v>
      </c>
    </row>
    <row r="1194" spans="1:4">
      <c r="A1194" s="2" t="s">
        <v>3147</v>
      </c>
      <c r="B1194" s="79" t="s">
        <v>3155</v>
      </c>
      <c r="C1194" s="79" t="str">
        <f t="shared" si="18"/>
        <v>1426Skórzec</v>
      </c>
      <c r="D1194" s="2" t="s">
        <v>1992</v>
      </c>
    </row>
    <row r="1195" spans="1:4">
      <c r="A1195" s="2" t="s">
        <v>3147</v>
      </c>
      <c r="B1195" s="79" t="s">
        <v>3156</v>
      </c>
      <c r="C1195" s="79" t="str">
        <f t="shared" si="18"/>
        <v>1426Suchożebry</v>
      </c>
      <c r="D1195" s="2" t="s">
        <v>1973</v>
      </c>
    </row>
    <row r="1196" spans="1:4">
      <c r="A1196" s="2" t="s">
        <v>3147</v>
      </c>
      <c r="B1196" s="79" t="s">
        <v>3157</v>
      </c>
      <c r="C1196" s="79" t="str">
        <f t="shared" si="18"/>
        <v>1426Wiśniew</v>
      </c>
      <c r="D1196" s="2" t="s">
        <v>1993</v>
      </c>
    </row>
    <row r="1197" spans="1:4">
      <c r="A1197" s="2" t="s">
        <v>3147</v>
      </c>
      <c r="B1197" s="79" t="s">
        <v>3158</v>
      </c>
      <c r="C1197" s="79" t="str">
        <f t="shared" si="18"/>
        <v>1426Wodynie</v>
      </c>
      <c r="D1197" s="2" t="s">
        <v>1974</v>
      </c>
    </row>
    <row r="1198" spans="1:4">
      <c r="A1198" s="2" t="s">
        <v>3147</v>
      </c>
      <c r="B1198" s="79" t="s">
        <v>3159</v>
      </c>
      <c r="C1198" s="79" t="str">
        <f t="shared" si="18"/>
        <v>1426Zbuczyn</v>
      </c>
      <c r="D1198" s="2" t="s">
        <v>1994</v>
      </c>
    </row>
    <row r="1199" spans="1:4">
      <c r="A1199" s="2" t="s">
        <v>3160</v>
      </c>
      <c r="B1199" s="79" t="s">
        <v>1282</v>
      </c>
      <c r="C1199" s="79" t="str">
        <f t="shared" si="18"/>
        <v>1427Sierpc</v>
      </c>
      <c r="D1199" s="2" t="s">
        <v>1988</v>
      </c>
    </row>
    <row r="1200" spans="1:4">
      <c r="A1200" s="2" t="s">
        <v>3160</v>
      </c>
      <c r="B1200" s="79" t="s">
        <v>3161</v>
      </c>
      <c r="C1200" s="79" t="str">
        <f t="shared" si="18"/>
        <v>1427Gozdowo</v>
      </c>
      <c r="D1200" s="2" t="s">
        <v>1969</v>
      </c>
    </row>
    <row r="1201" spans="1:4">
      <c r="A1201" s="2" t="s">
        <v>3160</v>
      </c>
      <c r="B1201" s="79" t="s">
        <v>3162</v>
      </c>
      <c r="C1201" s="79" t="str">
        <f t="shared" si="18"/>
        <v>1427Mochowo</v>
      </c>
      <c r="D1201" s="2" t="s">
        <v>1989</v>
      </c>
    </row>
    <row r="1202" spans="1:4">
      <c r="A1202" s="2" t="s">
        <v>3160</v>
      </c>
      <c r="B1202" s="79" t="s">
        <v>3163</v>
      </c>
      <c r="C1202" s="79" t="str">
        <f t="shared" si="18"/>
        <v>1427Rościszewo</v>
      </c>
      <c r="D1202" s="2" t="s">
        <v>1970</v>
      </c>
    </row>
    <row r="1203" spans="1:4">
      <c r="A1203" s="2" t="s">
        <v>3160</v>
      </c>
      <c r="B1203" s="79" t="s">
        <v>1282</v>
      </c>
      <c r="C1203" s="79" t="str">
        <f t="shared" si="18"/>
        <v>1427Sierpc</v>
      </c>
      <c r="D1203" s="2" t="s">
        <v>1990</v>
      </c>
    </row>
    <row r="1204" spans="1:4">
      <c r="A1204" s="2" t="s">
        <v>3160</v>
      </c>
      <c r="B1204" s="79" t="s">
        <v>3164</v>
      </c>
      <c r="C1204" s="79" t="str">
        <f t="shared" si="18"/>
        <v>1427Szczutowo</v>
      </c>
      <c r="D1204" s="2" t="s">
        <v>1971</v>
      </c>
    </row>
    <row r="1205" spans="1:4">
      <c r="A1205" s="2" t="s">
        <v>3160</v>
      </c>
      <c r="B1205" s="79" t="s">
        <v>3165</v>
      </c>
      <c r="C1205" s="79" t="str">
        <f t="shared" si="18"/>
        <v>1427Zawidz</v>
      </c>
      <c r="D1205" s="2" t="s">
        <v>1991</v>
      </c>
    </row>
    <row r="1206" spans="1:4">
      <c r="A1206" s="2" t="s">
        <v>3166</v>
      </c>
      <c r="B1206" s="79" t="s">
        <v>1278</v>
      </c>
      <c r="C1206" s="79" t="str">
        <f t="shared" si="18"/>
        <v>1428Sochaczew</v>
      </c>
      <c r="D1206" s="2" t="s">
        <v>1988</v>
      </c>
    </row>
    <row r="1207" spans="1:4">
      <c r="A1207" s="2" t="s">
        <v>3166</v>
      </c>
      <c r="B1207" s="79" t="s">
        <v>3167</v>
      </c>
      <c r="C1207" s="79" t="str">
        <f t="shared" si="18"/>
        <v>1428Brochów</v>
      </c>
      <c r="D1207" s="2" t="s">
        <v>1969</v>
      </c>
    </row>
    <row r="1208" spans="1:4">
      <c r="A1208" s="2" t="s">
        <v>3166</v>
      </c>
      <c r="B1208" s="79" t="s">
        <v>3168</v>
      </c>
      <c r="C1208" s="79" t="str">
        <f t="shared" si="18"/>
        <v>1428Iłów</v>
      </c>
      <c r="D1208" s="2" t="s">
        <v>1989</v>
      </c>
    </row>
    <row r="1209" spans="1:4">
      <c r="A1209" s="2" t="s">
        <v>3166</v>
      </c>
      <c r="B1209" s="79" t="s">
        <v>3169</v>
      </c>
      <c r="C1209" s="79" t="str">
        <f t="shared" si="18"/>
        <v>1428Młodzieszyn</v>
      </c>
      <c r="D1209" s="2" t="s">
        <v>1970</v>
      </c>
    </row>
    <row r="1210" spans="1:4">
      <c r="A1210" s="2" t="s">
        <v>3166</v>
      </c>
      <c r="B1210" s="79" t="s">
        <v>3170</v>
      </c>
      <c r="C1210" s="79" t="str">
        <f t="shared" si="18"/>
        <v>1428Nowa Sucha</v>
      </c>
      <c r="D1210" s="2" t="s">
        <v>1990</v>
      </c>
    </row>
    <row r="1211" spans="1:4">
      <c r="A1211" s="2" t="s">
        <v>3166</v>
      </c>
      <c r="B1211" s="79" t="s">
        <v>3171</v>
      </c>
      <c r="C1211" s="79" t="str">
        <f t="shared" si="18"/>
        <v>1428Rybno</v>
      </c>
      <c r="D1211" s="2" t="s">
        <v>1971</v>
      </c>
    </row>
    <row r="1212" spans="1:4">
      <c r="A1212" s="2" t="s">
        <v>3166</v>
      </c>
      <c r="B1212" s="79" t="s">
        <v>1278</v>
      </c>
      <c r="C1212" s="79" t="str">
        <f t="shared" si="18"/>
        <v>1428Sochaczew</v>
      </c>
      <c r="D1212" s="2" t="s">
        <v>1991</v>
      </c>
    </row>
    <row r="1213" spans="1:4">
      <c r="A1213" s="2" t="s">
        <v>3166</v>
      </c>
      <c r="B1213" s="79" t="s">
        <v>3172</v>
      </c>
      <c r="C1213" s="79" t="str">
        <f t="shared" si="18"/>
        <v>1428Teresin</v>
      </c>
      <c r="D1213" s="2" t="s">
        <v>1972</v>
      </c>
    </row>
    <row r="1214" spans="1:4">
      <c r="A1214" s="2" t="s">
        <v>3173</v>
      </c>
      <c r="B1214" s="79" t="s">
        <v>1274</v>
      </c>
      <c r="C1214" s="79" t="str">
        <f t="shared" si="18"/>
        <v>1429Sokołów Podlaski</v>
      </c>
      <c r="D1214" s="2" t="s">
        <v>1988</v>
      </c>
    </row>
    <row r="1215" spans="1:4">
      <c r="A1215" s="2" t="s">
        <v>3173</v>
      </c>
      <c r="B1215" s="79" t="s">
        <v>3174</v>
      </c>
      <c r="C1215" s="79" t="str">
        <f t="shared" si="18"/>
        <v>1429Bielany</v>
      </c>
      <c r="D1215" s="2" t="s">
        <v>1969</v>
      </c>
    </row>
    <row r="1216" spans="1:4">
      <c r="A1216" s="2" t="s">
        <v>3173</v>
      </c>
      <c r="B1216" s="79" t="s">
        <v>3175</v>
      </c>
      <c r="C1216" s="79" t="str">
        <f t="shared" si="18"/>
        <v>1429Ceranów</v>
      </c>
      <c r="D1216" s="2" t="s">
        <v>1989</v>
      </c>
    </row>
    <row r="1217" spans="1:4">
      <c r="A1217" s="2" t="s">
        <v>3173</v>
      </c>
      <c r="B1217" s="79" t="s">
        <v>3176</v>
      </c>
      <c r="C1217" s="79" t="str">
        <f t="shared" si="18"/>
        <v>1429Jabłonna Lacka</v>
      </c>
      <c r="D1217" s="2" t="s">
        <v>1970</v>
      </c>
    </row>
    <row r="1218" spans="1:4">
      <c r="A1218" s="2" t="s">
        <v>3173</v>
      </c>
      <c r="B1218" s="79" t="s">
        <v>3177</v>
      </c>
      <c r="C1218" s="79" t="str">
        <f t="shared" si="18"/>
        <v>1429Kosów Lacki</v>
      </c>
      <c r="D1218" s="2" t="s">
        <v>1990</v>
      </c>
    </row>
    <row r="1219" spans="1:4">
      <c r="A1219" s="2" t="s">
        <v>3173</v>
      </c>
      <c r="B1219" s="79" t="s">
        <v>3178</v>
      </c>
      <c r="C1219" s="79" t="str">
        <f t="shared" ref="C1219:C1282" si="19">A1219&amp;B1219</f>
        <v>1429Repki</v>
      </c>
      <c r="D1219" s="2" t="s">
        <v>1971</v>
      </c>
    </row>
    <row r="1220" spans="1:4">
      <c r="A1220" s="2" t="s">
        <v>3173</v>
      </c>
      <c r="B1220" s="79" t="s">
        <v>3179</v>
      </c>
      <c r="C1220" s="79" t="str">
        <f t="shared" si="19"/>
        <v>1429Sabnie</v>
      </c>
      <c r="D1220" s="2" t="s">
        <v>1991</v>
      </c>
    </row>
    <row r="1221" spans="1:4">
      <c r="A1221" s="2" t="s">
        <v>3173</v>
      </c>
      <c r="B1221" s="79" t="s">
        <v>1274</v>
      </c>
      <c r="C1221" s="79" t="str">
        <f t="shared" si="19"/>
        <v>1429Sokołów Podlaski</v>
      </c>
      <c r="D1221" s="2" t="s">
        <v>1972</v>
      </c>
    </row>
    <row r="1222" spans="1:4">
      <c r="A1222" s="2" t="s">
        <v>3173</v>
      </c>
      <c r="B1222" s="79" t="s">
        <v>3180</v>
      </c>
      <c r="C1222" s="79" t="str">
        <f t="shared" si="19"/>
        <v>1429Sterdyń</v>
      </c>
      <c r="D1222" s="2" t="s">
        <v>1992</v>
      </c>
    </row>
    <row r="1223" spans="1:4">
      <c r="A1223" s="2" t="s">
        <v>3181</v>
      </c>
      <c r="B1223" s="79" t="s">
        <v>3182</v>
      </c>
      <c r="C1223" s="79" t="str">
        <f t="shared" si="19"/>
        <v>1430Chlewiska</v>
      </c>
      <c r="D1223" s="2" t="s">
        <v>1988</v>
      </c>
    </row>
    <row r="1224" spans="1:4">
      <c r="A1224" s="2" t="s">
        <v>3181</v>
      </c>
      <c r="B1224" s="79" t="s">
        <v>3183</v>
      </c>
      <c r="C1224" s="79" t="str">
        <f t="shared" si="19"/>
        <v>1430Jastrząb</v>
      </c>
      <c r="D1224" s="2" t="s">
        <v>1969</v>
      </c>
    </row>
    <row r="1225" spans="1:4">
      <c r="A1225" s="2" t="s">
        <v>3181</v>
      </c>
      <c r="B1225" s="79" t="s">
        <v>3184</v>
      </c>
      <c r="C1225" s="79" t="str">
        <f t="shared" si="19"/>
        <v>1430Mirów</v>
      </c>
      <c r="D1225" s="2" t="s">
        <v>1989</v>
      </c>
    </row>
    <row r="1226" spans="1:4">
      <c r="A1226" s="2" t="s">
        <v>3181</v>
      </c>
      <c r="B1226" s="79" t="s">
        <v>3185</v>
      </c>
      <c r="C1226" s="79" t="str">
        <f t="shared" si="19"/>
        <v>1430Orońsko</v>
      </c>
      <c r="D1226" s="2" t="s">
        <v>1970</v>
      </c>
    </row>
    <row r="1227" spans="1:4">
      <c r="A1227" s="2" t="s">
        <v>3181</v>
      </c>
      <c r="B1227" s="79" t="s">
        <v>1270</v>
      </c>
      <c r="C1227" s="79" t="str">
        <f t="shared" si="19"/>
        <v>1430Szydłowiec</v>
      </c>
      <c r="D1227" s="2" t="s">
        <v>1990</v>
      </c>
    </row>
    <row r="1228" spans="1:4">
      <c r="A1228" s="2" t="s">
        <v>3186</v>
      </c>
      <c r="B1228" s="79" t="s">
        <v>3187</v>
      </c>
      <c r="C1228" s="79" t="str">
        <f t="shared" si="19"/>
        <v>1432Błonie</v>
      </c>
      <c r="D1228" s="2" t="s">
        <v>1988</v>
      </c>
    </row>
    <row r="1229" spans="1:4">
      <c r="A1229" s="2" t="s">
        <v>3186</v>
      </c>
      <c r="B1229" s="79" t="s">
        <v>3188</v>
      </c>
      <c r="C1229" s="79" t="str">
        <f t="shared" si="19"/>
        <v>1432Izabelin</v>
      </c>
      <c r="D1229" s="2" t="s">
        <v>1969</v>
      </c>
    </row>
    <row r="1230" spans="1:4">
      <c r="A1230" s="2" t="s">
        <v>3186</v>
      </c>
      <c r="B1230" s="79" t="s">
        <v>3189</v>
      </c>
      <c r="C1230" s="79" t="str">
        <f t="shared" si="19"/>
        <v>1432Kampinos</v>
      </c>
      <c r="D1230" s="2" t="s">
        <v>1989</v>
      </c>
    </row>
    <row r="1231" spans="1:4">
      <c r="A1231" s="2" t="s">
        <v>3186</v>
      </c>
      <c r="B1231" s="79" t="s">
        <v>628</v>
      </c>
      <c r="C1231" s="79" t="str">
        <f t="shared" si="19"/>
        <v>1432Leszno</v>
      </c>
      <c r="D1231" s="2" t="s">
        <v>1970</v>
      </c>
    </row>
    <row r="1232" spans="1:4">
      <c r="A1232" s="2" t="s">
        <v>3186</v>
      </c>
      <c r="B1232" s="79" t="s">
        <v>3190</v>
      </c>
      <c r="C1232" s="79" t="str">
        <f t="shared" si="19"/>
        <v>1432Łomianki</v>
      </c>
      <c r="D1232" s="2" t="s">
        <v>1990</v>
      </c>
    </row>
    <row r="1233" spans="1:4">
      <c r="A1233" s="2" t="s">
        <v>3186</v>
      </c>
      <c r="B1233" s="79" t="s">
        <v>3191</v>
      </c>
      <c r="C1233" s="79" t="str">
        <f t="shared" si="19"/>
        <v>1432Ożarów Mazowiecki</v>
      </c>
      <c r="D1233" s="2" t="s">
        <v>1971</v>
      </c>
    </row>
    <row r="1234" spans="1:4">
      <c r="A1234" s="2" t="s">
        <v>3186</v>
      </c>
      <c r="B1234" s="79" t="s">
        <v>3192</v>
      </c>
      <c r="C1234" s="79" t="str">
        <f t="shared" si="19"/>
        <v>1432Stare Babice</v>
      </c>
      <c r="D1234" s="2" t="s">
        <v>1991</v>
      </c>
    </row>
    <row r="1235" spans="1:4">
      <c r="A1235" s="2" t="s">
        <v>3193</v>
      </c>
      <c r="B1235" s="79" t="s">
        <v>1266</v>
      </c>
      <c r="C1235" s="79" t="str">
        <f t="shared" si="19"/>
        <v>1433Węgrów</v>
      </c>
      <c r="D1235" s="2" t="s">
        <v>1988</v>
      </c>
    </row>
    <row r="1236" spans="1:4">
      <c r="A1236" s="2" t="s">
        <v>3193</v>
      </c>
      <c r="B1236" s="79" t="s">
        <v>3194</v>
      </c>
      <c r="C1236" s="79" t="str">
        <f t="shared" si="19"/>
        <v>1433Grębków</v>
      </c>
      <c r="D1236" s="2" t="s">
        <v>1969</v>
      </c>
    </row>
    <row r="1237" spans="1:4">
      <c r="A1237" s="2" t="s">
        <v>3193</v>
      </c>
      <c r="B1237" s="79" t="s">
        <v>3195</v>
      </c>
      <c r="C1237" s="79" t="str">
        <f t="shared" si="19"/>
        <v>1433Korytnica</v>
      </c>
      <c r="D1237" s="2" t="s">
        <v>1989</v>
      </c>
    </row>
    <row r="1238" spans="1:4">
      <c r="A1238" s="2" t="s">
        <v>3193</v>
      </c>
      <c r="B1238" s="79" t="s">
        <v>3196</v>
      </c>
      <c r="C1238" s="79" t="str">
        <f t="shared" si="19"/>
        <v>1433Liw</v>
      </c>
      <c r="D1238" s="2" t="s">
        <v>1970</v>
      </c>
    </row>
    <row r="1239" spans="1:4">
      <c r="A1239" s="2" t="s">
        <v>3193</v>
      </c>
      <c r="B1239" s="79" t="s">
        <v>3197</v>
      </c>
      <c r="C1239" s="79" t="str">
        <f t="shared" si="19"/>
        <v>1433Łochów</v>
      </c>
      <c r="D1239" s="2" t="s">
        <v>1990</v>
      </c>
    </row>
    <row r="1240" spans="1:4">
      <c r="A1240" s="2" t="s">
        <v>3193</v>
      </c>
      <c r="B1240" s="79" t="s">
        <v>3198</v>
      </c>
      <c r="C1240" s="79" t="str">
        <f t="shared" si="19"/>
        <v>1433Miedzna</v>
      </c>
      <c r="D1240" s="2" t="s">
        <v>1971</v>
      </c>
    </row>
    <row r="1241" spans="1:4">
      <c r="A1241" s="2" t="s">
        <v>3193</v>
      </c>
      <c r="B1241" s="79" t="s">
        <v>3199</v>
      </c>
      <c r="C1241" s="79" t="str">
        <f t="shared" si="19"/>
        <v>1433Sadowne</v>
      </c>
      <c r="D1241" s="2" t="s">
        <v>1991</v>
      </c>
    </row>
    <row r="1242" spans="1:4">
      <c r="A1242" s="2" t="s">
        <v>3193</v>
      </c>
      <c r="B1242" s="79" t="s">
        <v>3200</v>
      </c>
      <c r="C1242" s="79" t="str">
        <f t="shared" si="19"/>
        <v>1433Stoczek</v>
      </c>
      <c r="D1242" s="2" t="s">
        <v>1972</v>
      </c>
    </row>
    <row r="1243" spans="1:4">
      <c r="A1243" s="2" t="s">
        <v>3193</v>
      </c>
      <c r="B1243" s="79" t="s">
        <v>3201</v>
      </c>
      <c r="C1243" s="79" t="str">
        <f t="shared" si="19"/>
        <v>1433Wierzbno</v>
      </c>
      <c r="D1243" s="2" t="s">
        <v>1992</v>
      </c>
    </row>
    <row r="1244" spans="1:4">
      <c r="A1244" s="2" t="s">
        <v>3202</v>
      </c>
      <c r="B1244" s="79" t="s">
        <v>3203</v>
      </c>
      <c r="C1244" s="79" t="str">
        <f t="shared" si="19"/>
        <v>1434Kobyłka</v>
      </c>
      <c r="D1244" s="2" t="s">
        <v>1988</v>
      </c>
    </row>
    <row r="1245" spans="1:4">
      <c r="A1245" s="2" t="s">
        <v>3202</v>
      </c>
      <c r="B1245" s="79" t="s">
        <v>3204</v>
      </c>
      <c r="C1245" s="79" t="str">
        <f t="shared" si="19"/>
        <v>1434Marki</v>
      </c>
      <c r="D1245" s="2" t="s">
        <v>1969</v>
      </c>
    </row>
    <row r="1246" spans="1:4">
      <c r="A1246" s="2" t="s">
        <v>3202</v>
      </c>
      <c r="B1246" s="79" t="s">
        <v>3205</v>
      </c>
      <c r="C1246" s="79" t="str">
        <f t="shared" si="19"/>
        <v>1434Ząbki</v>
      </c>
      <c r="D1246" s="2" t="s">
        <v>1989</v>
      </c>
    </row>
    <row r="1247" spans="1:4">
      <c r="A1247" s="2" t="s">
        <v>3202</v>
      </c>
      <c r="B1247" s="79" t="s">
        <v>3206</v>
      </c>
      <c r="C1247" s="79" t="str">
        <f t="shared" si="19"/>
        <v>1434Zielonka</v>
      </c>
      <c r="D1247" s="2" t="s">
        <v>1970</v>
      </c>
    </row>
    <row r="1248" spans="1:4">
      <c r="A1248" s="2" t="s">
        <v>3202</v>
      </c>
      <c r="B1248" s="79" t="s">
        <v>3207</v>
      </c>
      <c r="C1248" s="79" t="str">
        <f t="shared" si="19"/>
        <v>1434Dąbrówka</v>
      </c>
      <c r="D1248" s="2" t="s">
        <v>1990</v>
      </c>
    </row>
    <row r="1249" spans="1:4">
      <c r="A1249" s="2" t="s">
        <v>3202</v>
      </c>
      <c r="B1249" s="79" t="s">
        <v>3208</v>
      </c>
      <c r="C1249" s="79" t="str">
        <f t="shared" si="19"/>
        <v>1434Jadów</v>
      </c>
      <c r="D1249" s="2" t="s">
        <v>1971</v>
      </c>
    </row>
    <row r="1250" spans="1:4">
      <c r="A1250" s="2" t="s">
        <v>3202</v>
      </c>
      <c r="B1250" s="79" t="s">
        <v>3209</v>
      </c>
      <c r="C1250" s="79" t="str">
        <f t="shared" si="19"/>
        <v>1434Klembów</v>
      </c>
      <c r="D1250" s="2" t="s">
        <v>1991</v>
      </c>
    </row>
    <row r="1251" spans="1:4">
      <c r="A1251" s="2" t="s">
        <v>3202</v>
      </c>
      <c r="B1251" s="79" t="s">
        <v>2663</v>
      </c>
      <c r="C1251" s="79" t="str">
        <f t="shared" si="19"/>
        <v>1434Poświętne</v>
      </c>
      <c r="D1251" s="2" t="s">
        <v>1972</v>
      </c>
    </row>
    <row r="1252" spans="1:4">
      <c r="A1252" s="2" t="s">
        <v>3202</v>
      </c>
      <c r="B1252" s="79" t="s">
        <v>3210</v>
      </c>
      <c r="C1252" s="79" t="str">
        <f t="shared" si="19"/>
        <v>1434Radzymin</v>
      </c>
      <c r="D1252" s="2" t="s">
        <v>1992</v>
      </c>
    </row>
    <row r="1253" spans="1:4">
      <c r="A1253" s="2" t="s">
        <v>3202</v>
      </c>
      <c r="B1253" s="79" t="s">
        <v>3211</v>
      </c>
      <c r="C1253" s="79" t="str">
        <f t="shared" si="19"/>
        <v>1434Strachówka</v>
      </c>
      <c r="D1253" s="2" t="s">
        <v>1973</v>
      </c>
    </row>
    <row r="1254" spans="1:4">
      <c r="A1254" s="2" t="s">
        <v>3202</v>
      </c>
      <c r="B1254" s="79" t="s">
        <v>3212</v>
      </c>
      <c r="C1254" s="79" t="str">
        <f t="shared" si="19"/>
        <v>1434Tłuszcz</v>
      </c>
      <c r="D1254" s="2" t="s">
        <v>1993</v>
      </c>
    </row>
    <row r="1255" spans="1:4">
      <c r="A1255" s="2" t="s">
        <v>3202</v>
      </c>
      <c r="B1255" s="79" t="s">
        <v>1262</v>
      </c>
      <c r="C1255" s="79" t="str">
        <f t="shared" si="19"/>
        <v>1434Wołomin</v>
      </c>
      <c r="D1255" s="2" t="s">
        <v>1974</v>
      </c>
    </row>
    <row r="1256" spans="1:4">
      <c r="A1256" s="2" t="s">
        <v>3213</v>
      </c>
      <c r="B1256" s="79" t="s">
        <v>3214</v>
      </c>
      <c r="C1256" s="79" t="str">
        <f t="shared" si="19"/>
        <v>1435Brańszczyk</v>
      </c>
      <c r="D1256" s="2" t="s">
        <v>1988</v>
      </c>
    </row>
    <row r="1257" spans="1:4">
      <c r="A1257" s="2" t="s">
        <v>3213</v>
      </c>
      <c r="B1257" s="79" t="s">
        <v>3215</v>
      </c>
      <c r="C1257" s="79" t="str">
        <f t="shared" si="19"/>
        <v>1435Długosiodło</v>
      </c>
      <c r="D1257" s="2" t="s">
        <v>1969</v>
      </c>
    </row>
    <row r="1258" spans="1:4">
      <c r="A1258" s="2" t="s">
        <v>3213</v>
      </c>
      <c r="B1258" s="79" t="s">
        <v>3216</v>
      </c>
      <c r="C1258" s="79" t="str">
        <f t="shared" si="19"/>
        <v>1435Rząśnik</v>
      </c>
      <c r="D1258" s="2" t="s">
        <v>1989</v>
      </c>
    </row>
    <row r="1259" spans="1:4">
      <c r="A1259" s="2" t="s">
        <v>3213</v>
      </c>
      <c r="B1259" s="79" t="s">
        <v>3217</v>
      </c>
      <c r="C1259" s="79" t="str">
        <f t="shared" si="19"/>
        <v>1435Somianka</v>
      </c>
      <c r="D1259" s="2" t="s">
        <v>1970</v>
      </c>
    </row>
    <row r="1260" spans="1:4">
      <c r="A1260" s="2" t="s">
        <v>3213</v>
      </c>
      <c r="B1260" s="79" t="s">
        <v>1258</v>
      </c>
      <c r="C1260" s="79" t="str">
        <f t="shared" si="19"/>
        <v>1435Wyszków</v>
      </c>
      <c r="D1260" s="2" t="s">
        <v>1990</v>
      </c>
    </row>
    <row r="1261" spans="1:4">
      <c r="A1261" s="2" t="s">
        <v>3213</v>
      </c>
      <c r="B1261" s="79" t="s">
        <v>3218</v>
      </c>
      <c r="C1261" s="79" t="str">
        <f t="shared" si="19"/>
        <v>1435Zabrodzie</v>
      </c>
      <c r="D1261" s="2" t="s">
        <v>1971</v>
      </c>
    </row>
    <row r="1262" spans="1:4">
      <c r="A1262" s="2" t="s">
        <v>3219</v>
      </c>
      <c r="B1262" s="79" t="s">
        <v>3220</v>
      </c>
      <c r="C1262" s="79" t="str">
        <f t="shared" si="19"/>
        <v>1436Kazanów</v>
      </c>
      <c r="D1262" s="2" t="s">
        <v>1988</v>
      </c>
    </row>
    <row r="1263" spans="1:4">
      <c r="A1263" s="2" t="s">
        <v>3219</v>
      </c>
      <c r="B1263" s="79" t="s">
        <v>3221</v>
      </c>
      <c r="C1263" s="79" t="str">
        <f t="shared" si="19"/>
        <v>1436Policzna</v>
      </c>
      <c r="D1263" s="2" t="s">
        <v>1969</v>
      </c>
    </row>
    <row r="1264" spans="1:4">
      <c r="A1264" s="2" t="s">
        <v>3219</v>
      </c>
      <c r="B1264" s="79" t="s">
        <v>3222</v>
      </c>
      <c r="C1264" s="79" t="str">
        <f t="shared" si="19"/>
        <v>1436Przyłęk</v>
      </c>
      <c r="D1264" s="2" t="s">
        <v>1989</v>
      </c>
    </row>
    <row r="1265" spans="1:4">
      <c r="A1265" s="2" t="s">
        <v>3219</v>
      </c>
      <c r="B1265" s="79" t="s">
        <v>3223</v>
      </c>
      <c r="C1265" s="79" t="str">
        <f t="shared" si="19"/>
        <v>1436Tczów</v>
      </c>
      <c r="D1265" s="2" t="s">
        <v>1970</v>
      </c>
    </row>
    <row r="1266" spans="1:4">
      <c r="A1266" s="2" t="s">
        <v>3219</v>
      </c>
      <c r="B1266" s="79" t="s">
        <v>1254</v>
      </c>
      <c r="C1266" s="79" t="str">
        <f t="shared" si="19"/>
        <v>1436Zwoleń</v>
      </c>
      <c r="D1266" s="2" t="s">
        <v>1990</v>
      </c>
    </row>
    <row r="1267" spans="1:4">
      <c r="A1267" s="2" t="s">
        <v>3224</v>
      </c>
      <c r="B1267" s="79" t="s">
        <v>3225</v>
      </c>
      <c r="C1267" s="79" t="str">
        <f t="shared" si="19"/>
        <v>1437Bieżuń</v>
      </c>
      <c r="D1267" s="2" t="s">
        <v>1988</v>
      </c>
    </row>
    <row r="1268" spans="1:4">
      <c r="A1268" s="2" t="s">
        <v>3224</v>
      </c>
      <c r="B1268" s="79" t="s">
        <v>3226</v>
      </c>
      <c r="C1268" s="79" t="str">
        <f t="shared" si="19"/>
        <v>1437Kuczbork-Osada</v>
      </c>
      <c r="D1268" s="2" t="s">
        <v>1969</v>
      </c>
    </row>
    <row r="1269" spans="1:4">
      <c r="A1269" s="2" t="s">
        <v>3224</v>
      </c>
      <c r="B1269" s="79" t="s">
        <v>3227</v>
      </c>
      <c r="C1269" s="79" t="str">
        <f t="shared" si="19"/>
        <v>1437Lubowidz</v>
      </c>
      <c r="D1269" s="2" t="s">
        <v>1989</v>
      </c>
    </row>
    <row r="1270" spans="1:4">
      <c r="A1270" s="2" t="s">
        <v>3224</v>
      </c>
      <c r="B1270" s="79" t="s">
        <v>3228</v>
      </c>
      <c r="C1270" s="79" t="str">
        <f t="shared" si="19"/>
        <v>1437Lutocin</v>
      </c>
      <c r="D1270" s="2" t="s">
        <v>1970</v>
      </c>
    </row>
    <row r="1271" spans="1:4">
      <c r="A1271" s="2" t="s">
        <v>3224</v>
      </c>
      <c r="B1271" s="79" t="s">
        <v>3229</v>
      </c>
      <c r="C1271" s="79" t="str">
        <f t="shared" si="19"/>
        <v>1437Siemiątkowo</v>
      </c>
      <c r="D1271" s="2" t="s">
        <v>1990</v>
      </c>
    </row>
    <row r="1272" spans="1:4">
      <c r="A1272" s="2" t="s">
        <v>3224</v>
      </c>
      <c r="B1272" s="79" t="s">
        <v>1250</v>
      </c>
      <c r="C1272" s="79" t="str">
        <f t="shared" si="19"/>
        <v>1437Żuromin</v>
      </c>
      <c r="D1272" s="2" t="s">
        <v>1971</v>
      </c>
    </row>
    <row r="1273" spans="1:4">
      <c r="A1273" s="2" t="s">
        <v>3230</v>
      </c>
      <c r="B1273" s="79" t="s">
        <v>1246</v>
      </c>
      <c r="C1273" s="79" t="str">
        <f t="shared" si="19"/>
        <v>1438Żyrardów</v>
      </c>
      <c r="D1273" s="2" t="s">
        <v>1988</v>
      </c>
    </row>
    <row r="1274" spans="1:4">
      <c r="A1274" s="2" t="s">
        <v>3230</v>
      </c>
      <c r="B1274" s="79" t="s">
        <v>3231</v>
      </c>
      <c r="C1274" s="79" t="str">
        <f t="shared" si="19"/>
        <v>1438Mszczonów</v>
      </c>
      <c r="D1274" s="2" t="s">
        <v>1969</v>
      </c>
    </row>
    <row r="1275" spans="1:4">
      <c r="A1275" s="2" t="s">
        <v>3230</v>
      </c>
      <c r="B1275" s="79" t="s">
        <v>3232</v>
      </c>
      <c r="C1275" s="79" t="str">
        <f t="shared" si="19"/>
        <v>1438Puszcza Mariańska</v>
      </c>
      <c r="D1275" s="2" t="s">
        <v>1989</v>
      </c>
    </row>
    <row r="1276" spans="1:4">
      <c r="A1276" s="2" t="s">
        <v>3230</v>
      </c>
      <c r="B1276" s="79" t="s">
        <v>3233</v>
      </c>
      <c r="C1276" s="79" t="str">
        <f t="shared" si="19"/>
        <v>1438Radziejowice</v>
      </c>
      <c r="D1276" s="2" t="s">
        <v>1970</v>
      </c>
    </row>
    <row r="1277" spans="1:4">
      <c r="A1277" s="2" t="s">
        <v>3230</v>
      </c>
      <c r="B1277" s="79" t="s">
        <v>3234</v>
      </c>
      <c r="C1277" s="79" t="str">
        <f t="shared" si="19"/>
        <v>1438Wiskitki</v>
      </c>
      <c r="D1277" s="2" t="s">
        <v>1990</v>
      </c>
    </row>
    <row r="1278" spans="1:4">
      <c r="A1278" s="2" t="s">
        <v>3235</v>
      </c>
      <c r="B1278" s="79" t="s">
        <v>1326</v>
      </c>
      <c r="C1278" s="79" t="str">
        <f t="shared" si="19"/>
        <v>1461Ostrołęka</v>
      </c>
      <c r="D1278" s="2" t="s">
        <v>1988</v>
      </c>
    </row>
    <row r="1279" spans="1:4">
      <c r="A1279" s="2" t="s">
        <v>3236</v>
      </c>
      <c r="B1279" s="79" t="s">
        <v>1310</v>
      </c>
      <c r="C1279" s="79" t="str">
        <f t="shared" si="19"/>
        <v>1462Płock</v>
      </c>
      <c r="D1279" s="2" t="s">
        <v>1988</v>
      </c>
    </row>
    <row r="1280" spans="1:4">
      <c r="A1280" s="2" t="s">
        <v>3237</v>
      </c>
      <c r="B1280" s="79" t="s">
        <v>1390</v>
      </c>
      <c r="C1280" s="79" t="str">
        <f t="shared" si="19"/>
        <v>1463Radom</v>
      </c>
      <c r="D1280" s="2" t="s">
        <v>1988</v>
      </c>
    </row>
    <row r="1281" spans="1:4">
      <c r="A1281" s="2" t="s">
        <v>3238</v>
      </c>
      <c r="B1281" s="79" t="s">
        <v>1286</v>
      </c>
      <c r="C1281" s="79" t="str">
        <f t="shared" si="19"/>
        <v>1464Siedlce</v>
      </c>
      <c r="D1281" s="2" t="s">
        <v>1988</v>
      </c>
    </row>
    <row r="1282" spans="1:4">
      <c r="A1282" s="2" t="s">
        <v>3239</v>
      </c>
      <c r="B1282" s="79" t="s">
        <v>1220</v>
      </c>
      <c r="C1282" s="79" t="str">
        <f t="shared" si="19"/>
        <v>1465Warszawa</v>
      </c>
      <c r="D1282" s="2" t="s">
        <v>1988</v>
      </c>
    </row>
    <row r="1283" spans="1:4">
      <c r="A1283" s="2" t="s">
        <v>3240</v>
      </c>
      <c r="B1283" s="79" t="s">
        <v>1209</v>
      </c>
      <c r="C1283" s="79" t="str">
        <f t="shared" ref="C1283:C1346" si="20">A1283&amp;B1283</f>
        <v>1601Brzeg</v>
      </c>
      <c r="D1283" s="2" t="s">
        <v>1988</v>
      </c>
    </row>
    <row r="1284" spans="1:4">
      <c r="A1284" s="2" t="s">
        <v>3240</v>
      </c>
      <c r="B1284" s="79" t="s">
        <v>3241</v>
      </c>
      <c r="C1284" s="79" t="str">
        <f t="shared" si="20"/>
        <v>1601Skarbimierz</v>
      </c>
      <c r="D1284" s="2" t="s">
        <v>1969</v>
      </c>
    </row>
    <row r="1285" spans="1:4">
      <c r="A1285" s="2" t="s">
        <v>3240</v>
      </c>
      <c r="B1285" s="79" t="s">
        <v>3242</v>
      </c>
      <c r="C1285" s="79" t="str">
        <f t="shared" si="20"/>
        <v>1601Grodków</v>
      </c>
      <c r="D1285" s="2" t="s">
        <v>1989</v>
      </c>
    </row>
    <row r="1286" spans="1:4">
      <c r="A1286" s="2" t="s">
        <v>3240</v>
      </c>
      <c r="B1286" s="79" t="s">
        <v>3243</v>
      </c>
      <c r="C1286" s="79" t="str">
        <f t="shared" si="20"/>
        <v>1601Lewin Brzeski</v>
      </c>
      <c r="D1286" s="2" t="s">
        <v>1970</v>
      </c>
    </row>
    <row r="1287" spans="1:4">
      <c r="A1287" s="2" t="s">
        <v>3240</v>
      </c>
      <c r="B1287" s="79" t="s">
        <v>3244</v>
      </c>
      <c r="C1287" s="79" t="str">
        <f t="shared" si="20"/>
        <v>1601Lubsza</v>
      </c>
      <c r="D1287" s="2" t="s">
        <v>1990</v>
      </c>
    </row>
    <row r="1288" spans="1:4">
      <c r="A1288" s="2" t="s">
        <v>3240</v>
      </c>
      <c r="B1288" s="79" t="s">
        <v>3010</v>
      </c>
      <c r="C1288" s="79" t="str">
        <f t="shared" si="20"/>
        <v>1601Olszanka</v>
      </c>
      <c r="D1288" s="2" t="s">
        <v>1971</v>
      </c>
    </row>
    <row r="1289" spans="1:4">
      <c r="A1289" s="2" t="s">
        <v>3245</v>
      </c>
      <c r="B1289" s="79" t="s">
        <v>3246</v>
      </c>
      <c r="C1289" s="79" t="str">
        <f t="shared" si="20"/>
        <v>1602Baborów</v>
      </c>
      <c r="D1289" s="2" t="s">
        <v>1988</v>
      </c>
    </row>
    <row r="1290" spans="1:4">
      <c r="A1290" s="2" t="s">
        <v>3245</v>
      </c>
      <c r="B1290" s="79" t="s">
        <v>3247</v>
      </c>
      <c r="C1290" s="79" t="str">
        <f t="shared" si="20"/>
        <v>1602Branice</v>
      </c>
      <c r="D1290" s="2" t="s">
        <v>1969</v>
      </c>
    </row>
    <row r="1291" spans="1:4">
      <c r="A1291" s="2" t="s">
        <v>3245</v>
      </c>
      <c r="B1291" s="79" t="s">
        <v>1205</v>
      </c>
      <c r="C1291" s="79" t="str">
        <f t="shared" si="20"/>
        <v>1602Głubczyce</v>
      </c>
      <c r="D1291" s="2" t="s">
        <v>1989</v>
      </c>
    </row>
    <row r="1292" spans="1:4">
      <c r="A1292" s="2" t="s">
        <v>3245</v>
      </c>
      <c r="B1292" s="79" t="s">
        <v>3248</v>
      </c>
      <c r="C1292" s="79" t="str">
        <f t="shared" si="20"/>
        <v>1602Kietrz</v>
      </c>
      <c r="D1292" s="2" t="s">
        <v>1970</v>
      </c>
    </row>
    <row r="1293" spans="1:4">
      <c r="A1293" s="2" t="s">
        <v>3249</v>
      </c>
      <c r="B1293" s="79" t="s">
        <v>1201</v>
      </c>
      <c r="C1293" s="79" t="str">
        <f t="shared" si="20"/>
        <v>1603Kędzierzyn-Koźle</v>
      </c>
      <c r="D1293" s="2" t="s">
        <v>1988</v>
      </c>
    </row>
    <row r="1294" spans="1:4">
      <c r="A1294" s="2" t="s">
        <v>3249</v>
      </c>
      <c r="B1294" s="79" t="s">
        <v>3250</v>
      </c>
      <c r="C1294" s="79" t="str">
        <f t="shared" si="20"/>
        <v>1603Bierawa</v>
      </c>
      <c r="D1294" s="2" t="s">
        <v>1969</v>
      </c>
    </row>
    <row r="1295" spans="1:4">
      <c r="A1295" s="2" t="s">
        <v>3249</v>
      </c>
      <c r="B1295" s="79" t="s">
        <v>3251</v>
      </c>
      <c r="C1295" s="79" t="str">
        <f t="shared" si="20"/>
        <v>1603Cisek</v>
      </c>
      <c r="D1295" s="2" t="s">
        <v>1989</v>
      </c>
    </row>
    <row r="1296" spans="1:4">
      <c r="A1296" s="2" t="s">
        <v>3249</v>
      </c>
      <c r="B1296" s="79" t="s">
        <v>3252</v>
      </c>
      <c r="C1296" s="79" t="str">
        <f t="shared" si="20"/>
        <v>1603Pawłowiczki</v>
      </c>
      <c r="D1296" s="2" t="s">
        <v>1970</v>
      </c>
    </row>
    <row r="1297" spans="1:4">
      <c r="A1297" s="2" t="s">
        <v>3249</v>
      </c>
      <c r="B1297" s="79" t="s">
        <v>3253</v>
      </c>
      <c r="C1297" s="79" t="str">
        <f t="shared" si="20"/>
        <v>1603Polska Cerekiew</v>
      </c>
      <c r="D1297" s="2" t="s">
        <v>1990</v>
      </c>
    </row>
    <row r="1298" spans="1:4">
      <c r="A1298" s="2" t="s">
        <v>3249</v>
      </c>
      <c r="B1298" s="79" t="s">
        <v>3254</v>
      </c>
      <c r="C1298" s="79" t="str">
        <f t="shared" si="20"/>
        <v>1603Reńska Wieś</v>
      </c>
      <c r="D1298" s="2" t="s">
        <v>1971</v>
      </c>
    </row>
    <row r="1299" spans="1:4">
      <c r="A1299" s="2" t="s">
        <v>3255</v>
      </c>
      <c r="B1299" s="79" t="s">
        <v>3256</v>
      </c>
      <c r="C1299" s="79" t="str">
        <f t="shared" si="20"/>
        <v>1604Byczyna</v>
      </c>
      <c r="D1299" s="2" t="s">
        <v>1988</v>
      </c>
    </row>
    <row r="1300" spans="1:4">
      <c r="A1300" s="2" t="s">
        <v>3255</v>
      </c>
      <c r="B1300" s="79" t="s">
        <v>1197</v>
      </c>
      <c r="C1300" s="79" t="str">
        <f t="shared" si="20"/>
        <v>1604Kluczbork</v>
      </c>
      <c r="D1300" s="2" t="s">
        <v>1969</v>
      </c>
    </row>
    <row r="1301" spans="1:4">
      <c r="A1301" s="2" t="s">
        <v>3255</v>
      </c>
      <c r="B1301" s="79" t="s">
        <v>3257</v>
      </c>
      <c r="C1301" s="79" t="str">
        <f t="shared" si="20"/>
        <v>1604Lasowice Wielkie</v>
      </c>
      <c r="D1301" s="2" t="s">
        <v>1989</v>
      </c>
    </row>
    <row r="1302" spans="1:4">
      <c r="A1302" s="2" t="s">
        <v>3255</v>
      </c>
      <c r="B1302" s="79" t="s">
        <v>3258</v>
      </c>
      <c r="C1302" s="79" t="str">
        <f t="shared" si="20"/>
        <v>1604Wołczyn</v>
      </c>
      <c r="D1302" s="2" t="s">
        <v>1970</v>
      </c>
    </row>
    <row r="1303" spans="1:4">
      <c r="A1303" s="2" t="s">
        <v>3259</v>
      </c>
      <c r="B1303" s="79" t="s">
        <v>3260</v>
      </c>
      <c r="C1303" s="79" t="str">
        <f t="shared" si="20"/>
        <v>1605Gogolin</v>
      </c>
      <c r="D1303" s="2" t="s">
        <v>1988</v>
      </c>
    </row>
    <row r="1304" spans="1:4">
      <c r="A1304" s="2" t="s">
        <v>3259</v>
      </c>
      <c r="B1304" s="79" t="s">
        <v>1193</v>
      </c>
      <c r="C1304" s="79" t="str">
        <f t="shared" si="20"/>
        <v>1605Krapkowice</v>
      </c>
      <c r="D1304" s="2" t="s">
        <v>1969</v>
      </c>
    </row>
    <row r="1305" spans="1:4">
      <c r="A1305" s="2" t="s">
        <v>3259</v>
      </c>
      <c r="B1305" s="79" t="s">
        <v>3261</v>
      </c>
      <c r="C1305" s="79" t="str">
        <f t="shared" si="20"/>
        <v>1605Strzeleczki</v>
      </c>
      <c r="D1305" s="2" t="s">
        <v>1989</v>
      </c>
    </row>
    <row r="1306" spans="1:4">
      <c r="A1306" s="2" t="s">
        <v>3259</v>
      </c>
      <c r="B1306" s="79" t="s">
        <v>3262</v>
      </c>
      <c r="C1306" s="79" t="str">
        <f t="shared" si="20"/>
        <v>1605Walce</v>
      </c>
      <c r="D1306" s="2" t="s">
        <v>1970</v>
      </c>
    </row>
    <row r="1307" spans="1:4">
      <c r="A1307" s="2" t="s">
        <v>3259</v>
      </c>
      <c r="B1307" s="79" t="s">
        <v>3263</v>
      </c>
      <c r="C1307" s="79" t="str">
        <f t="shared" si="20"/>
        <v>1605Zdzieszowice</v>
      </c>
      <c r="D1307" s="2" t="s">
        <v>1990</v>
      </c>
    </row>
    <row r="1308" spans="1:4">
      <c r="A1308" s="2" t="s">
        <v>3264</v>
      </c>
      <c r="B1308" s="79" t="s">
        <v>3265</v>
      </c>
      <c r="C1308" s="79" t="str">
        <f t="shared" si="20"/>
        <v>1606Domaszowice</v>
      </c>
      <c r="D1308" s="2" t="s">
        <v>1988</v>
      </c>
    </row>
    <row r="1309" spans="1:4">
      <c r="A1309" s="2" t="s">
        <v>3264</v>
      </c>
      <c r="B1309" s="79" t="s">
        <v>1189</v>
      </c>
      <c r="C1309" s="79" t="str">
        <f t="shared" si="20"/>
        <v>1606Namysłów</v>
      </c>
      <c r="D1309" s="2" t="s">
        <v>1969</v>
      </c>
    </row>
    <row r="1310" spans="1:4">
      <c r="A1310" s="2" t="s">
        <v>3264</v>
      </c>
      <c r="B1310" s="79" t="s">
        <v>3266</v>
      </c>
      <c r="C1310" s="79" t="str">
        <f t="shared" si="20"/>
        <v>1606Pokój</v>
      </c>
      <c r="D1310" s="2" t="s">
        <v>1989</v>
      </c>
    </row>
    <row r="1311" spans="1:4">
      <c r="A1311" s="2" t="s">
        <v>3264</v>
      </c>
      <c r="B1311" s="79" t="s">
        <v>3267</v>
      </c>
      <c r="C1311" s="79" t="str">
        <f t="shared" si="20"/>
        <v>1606Świerczów</v>
      </c>
      <c r="D1311" s="2" t="s">
        <v>1970</v>
      </c>
    </row>
    <row r="1312" spans="1:4">
      <c r="A1312" s="2" t="s">
        <v>3264</v>
      </c>
      <c r="B1312" s="79" t="s">
        <v>2459</v>
      </c>
      <c r="C1312" s="79" t="str">
        <f t="shared" si="20"/>
        <v>1606Wilków</v>
      </c>
      <c r="D1312" s="2" t="s">
        <v>1990</v>
      </c>
    </row>
    <row r="1313" spans="1:4">
      <c r="A1313" s="2" t="s">
        <v>3268</v>
      </c>
      <c r="B1313" s="79" t="s">
        <v>3269</v>
      </c>
      <c r="C1313" s="79" t="str">
        <f t="shared" si="20"/>
        <v>1607Głuchołazy</v>
      </c>
      <c r="D1313" s="2" t="s">
        <v>1988</v>
      </c>
    </row>
    <row r="1314" spans="1:4">
      <c r="A1314" s="2" t="s">
        <v>3268</v>
      </c>
      <c r="B1314" s="79" t="s">
        <v>3270</v>
      </c>
      <c r="C1314" s="79" t="str">
        <f t="shared" si="20"/>
        <v>1607Kamiennik</v>
      </c>
      <c r="D1314" s="2" t="s">
        <v>1969</v>
      </c>
    </row>
    <row r="1315" spans="1:4">
      <c r="A1315" s="2" t="s">
        <v>3268</v>
      </c>
      <c r="B1315" s="79" t="s">
        <v>3271</v>
      </c>
      <c r="C1315" s="79" t="str">
        <f t="shared" si="20"/>
        <v>1607Korfantów</v>
      </c>
      <c r="D1315" s="2" t="s">
        <v>1989</v>
      </c>
    </row>
    <row r="1316" spans="1:4">
      <c r="A1316" s="2" t="s">
        <v>3268</v>
      </c>
      <c r="B1316" s="79" t="s">
        <v>3272</v>
      </c>
      <c r="C1316" s="79" t="str">
        <f t="shared" si="20"/>
        <v>1607Łambinowice</v>
      </c>
      <c r="D1316" s="2" t="s">
        <v>1970</v>
      </c>
    </row>
    <row r="1317" spans="1:4">
      <c r="A1317" s="2" t="s">
        <v>3268</v>
      </c>
      <c r="B1317" s="79" t="s">
        <v>1185</v>
      </c>
      <c r="C1317" s="79" t="str">
        <f t="shared" si="20"/>
        <v>1607Nysa</v>
      </c>
      <c r="D1317" s="2" t="s">
        <v>1990</v>
      </c>
    </row>
    <row r="1318" spans="1:4">
      <c r="A1318" s="2" t="s">
        <v>3268</v>
      </c>
      <c r="B1318" s="79" t="s">
        <v>3273</v>
      </c>
      <c r="C1318" s="79" t="str">
        <f t="shared" si="20"/>
        <v>1607Otmuchów</v>
      </c>
      <c r="D1318" s="2" t="s">
        <v>1971</v>
      </c>
    </row>
    <row r="1319" spans="1:4">
      <c r="A1319" s="2" t="s">
        <v>3268</v>
      </c>
      <c r="B1319" s="79" t="s">
        <v>3274</v>
      </c>
      <c r="C1319" s="79" t="str">
        <f t="shared" si="20"/>
        <v>1607Paczków</v>
      </c>
      <c r="D1319" s="2" t="s">
        <v>1991</v>
      </c>
    </row>
    <row r="1320" spans="1:4">
      <c r="A1320" s="2" t="s">
        <v>3268</v>
      </c>
      <c r="B1320" s="79" t="s">
        <v>3275</v>
      </c>
      <c r="C1320" s="79" t="str">
        <f t="shared" si="20"/>
        <v>1607Pakosławice</v>
      </c>
      <c r="D1320" s="2" t="s">
        <v>1972</v>
      </c>
    </row>
    <row r="1321" spans="1:4">
      <c r="A1321" s="2" t="s">
        <v>3268</v>
      </c>
      <c r="B1321" s="79" t="s">
        <v>3276</v>
      </c>
      <c r="C1321" s="79" t="str">
        <f t="shared" si="20"/>
        <v>1607Skoroszyce</v>
      </c>
      <c r="D1321" s="2" t="s">
        <v>1992</v>
      </c>
    </row>
    <row r="1322" spans="1:4">
      <c r="A1322" s="2" t="s">
        <v>3277</v>
      </c>
      <c r="B1322" s="79" t="s">
        <v>3278</v>
      </c>
      <c r="C1322" s="79" t="str">
        <f t="shared" si="20"/>
        <v>1608Dobrodzień</v>
      </c>
      <c r="D1322" s="2" t="s">
        <v>1988</v>
      </c>
    </row>
    <row r="1323" spans="1:4">
      <c r="A1323" s="2" t="s">
        <v>3277</v>
      </c>
      <c r="B1323" s="79" t="s">
        <v>3279</v>
      </c>
      <c r="C1323" s="79" t="str">
        <f t="shared" si="20"/>
        <v>1608Gorzów Śląski</v>
      </c>
      <c r="D1323" s="2" t="s">
        <v>1969</v>
      </c>
    </row>
    <row r="1324" spans="1:4">
      <c r="A1324" s="2" t="s">
        <v>3277</v>
      </c>
      <c r="B1324" s="79" t="s">
        <v>1181</v>
      </c>
      <c r="C1324" s="79" t="str">
        <f t="shared" si="20"/>
        <v>1608Olesno</v>
      </c>
      <c r="D1324" s="2" t="s">
        <v>1989</v>
      </c>
    </row>
    <row r="1325" spans="1:4">
      <c r="A1325" s="2" t="s">
        <v>3277</v>
      </c>
      <c r="B1325" s="79" t="s">
        <v>3280</v>
      </c>
      <c r="C1325" s="79" t="str">
        <f t="shared" si="20"/>
        <v>1608Praszka</v>
      </c>
      <c r="D1325" s="2" t="s">
        <v>1970</v>
      </c>
    </row>
    <row r="1326" spans="1:4">
      <c r="A1326" s="2" t="s">
        <v>3277</v>
      </c>
      <c r="B1326" s="79" t="s">
        <v>2913</v>
      </c>
      <c r="C1326" s="79" t="str">
        <f t="shared" si="20"/>
        <v>1608Radłów</v>
      </c>
      <c r="D1326" s="2" t="s">
        <v>1990</v>
      </c>
    </row>
    <row r="1327" spans="1:4">
      <c r="A1327" s="2" t="s">
        <v>3277</v>
      </c>
      <c r="B1327" s="79" t="s">
        <v>3281</v>
      </c>
      <c r="C1327" s="79" t="str">
        <f t="shared" si="20"/>
        <v>1608Rudniki</v>
      </c>
      <c r="D1327" s="2" t="s">
        <v>1971</v>
      </c>
    </row>
    <row r="1328" spans="1:4">
      <c r="A1328" s="2" t="s">
        <v>3277</v>
      </c>
      <c r="B1328" s="79" t="s">
        <v>3282</v>
      </c>
      <c r="C1328" s="79" t="str">
        <f t="shared" si="20"/>
        <v>1608Zębowice</v>
      </c>
      <c r="D1328" s="2" t="s">
        <v>1991</v>
      </c>
    </row>
    <row r="1329" spans="1:4">
      <c r="A1329" s="2" t="s">
        <v>3283</v>
      </c>
      <c r="B1329" s="79" t="s">
        <v>3284</v>
      </c>
      <c r="C1329" s="79" t="str">
        <f t="shared" si="20"/>
        <v>1609Chrząstowice</v>
      </c>
      <c r="D1329" s="2" t="s">
        <v>1988</v>
      </c>
    </row>
    <row r="1330" spans="1:4">
      <c r="A1330" s="2" t="s">
        <v>3283</v>
      </c>
      <c r="B1330" s="79" t="s">
        <v>2258</v>
      </c>
      <c r="C1330" s="79" t="str">
        <f t="shared" si="20"/>
        <v>1609Dąbrowa</v>
      </c>
      <c r="D1330" s="2" t="s">
        <v>1969</v>
      </c>
    </row>
    <row r="1331" spans="1:4">
      <c r="A1331" s="2" t="s">
        <v>3283</v>
      </c>
      <c r="B1331" s="79" t="s">
        <v>3285</v>
      </c>
      <c r="C1331" s="79" t="str">
        <f t="shared" si="20"/>
        <v>1609Dobrzeń Wielki</v>
      </c>
      <c r="D1331" s="2" t="s">
        <v>1989</v>
      </c>
    </row>
    <row r="1332" spans="1:4">
      <c r="A1332" s="2" t="s">
        <v>3283</v>
      </c>
      <c r="B1332" s="79" t="s">
        <v>3286</v>
      </c>
      <c r="C1332" s="79" t="str">
        <f t="shared" si="20"/>
        <v>1609Komprachcice</v>
      </c>
      <c r="D1332" s="2" t="s">
        <v>1970</v>
      </c>
    </row>
    <row r="1333" spans="1:4">
      <c r="A1333" s="2" t="s">
        <v>3283</v>
      </c>
      <c r="B1333" s="79" t="s">
        <v>3287</v>
      </c>
      <c r="C1333" s="79" t="str">
        <f t="shared" si="20"/>
        <v>1609Łubniany</v>
      </c>
      <c r="D1333" s="2" t="s">
        <v>1990</v>
      </c>
    </row>
    <row r="1334" spans="1:4">
      <c r="A1334" s="2" t="s">
        <v>3283</v>
      </c>
      <c r="B1334" s="79" t="s">
        <v>3288</v>
      </c>
      <c r="C1334" s="79" t="str">
        <f t="shared" si="20"/>
        <v>1609Murów</v>
      </c>
      <c r="D1334" s="2" t="s">
        <v>1971</v>
      </c>
    </row>
    <row r="1335" spans="1:4">
      <c r="A1335" s="2" t="s">
        <v>3283</v>
      </c>
      <c r="B1335" s="79" t="s">
        <v>3289</v>
      </c>
      <c r="C1335" s="79" t="str">
        <f t="shared" si="20"/>
        <v>1609Niemodlin</v>
      </c>
      <c r="D1335" s="2" t="s">
        <v>1991</v>
      </c>
    </row>
    <row r="1336" spans="1:4">
      <c r="A1336" s="2" t="s">
        <v>3283</v>
      </c>
      <c r="B1336" s="79" t="s">
        <v>3290</v>
      </c>
      <c r="C1336" s="79" t="str">
        <f t="shared" si="20"/>
        <v>1609Ozimek</v>
      </c>
      <c r="D1336" s="2" t="s">
        <v>1972</v>
      </c>
    </row>
    <row r="1337" spans="1:4">
      <c r="A1337" s="2" t="s">
        <v>3283</v>
      </c>
      <c r="B1337" s="79" t="s">
        <v>3291</v>
      </c>
      <c r="C1337" s="79" t="str">
        <f t="shared" si="20"/>
        <v>1609Popielów</v>
      </c>
      <c r="D1337" s="2" t="s">
        <v>1992</v>
      </c>
    </row>
    <row r="1338" spans="1:4">
      <c r="A1338" s="2" t="s">
        <v>3283</v>
      </c>
      <c r="B1338" s="79" t="s">
        <v>3292</v>
      </c>
      <c r="C1338" s="79" t="str">
        <f t="shared" si="20"/>
        <v>1609Prószków</v>
      </c>
      <c r="D1338" s="2" t="s">
        <v>1973</v>
      </c>
    </row>
    <row r="1339" spans="1:4">
      <c r="A1339" s="2" t="s">
        <v>3283</v>
      </c>
      <c r="B1339" s="79" t="s">
        <v>3293</v>
      </c>
      <c r="C1339" s="79" t="str">
        <f t="shared" si="20"/>
        <v>1609Tarnów Opolski</v>
      </c>
      <c r="D1339" s="2" t="s">
        <v>1993</v>
      </c>
    </row>
    <row r="1340" spans="1:4">
      <c r="A1340" s="2" t="s">
        <v>3283</v>
      </c>
      <c r="B1340" s="79" t="s">
        <v>3294</v>
      </c>
      <c r="C1340" s="79" t="str">
        <f t="shared" si="20"/>
        <v>1609Tułowice</v>
      </c>
      <c r="D1340" s="2" t="s">
        <v>1974</v>
      </c>
    </row>
    <row r="1341" spans="1:4">
      <c r="A1341" s="2" t="s">
        <v>3283</v>
      </c>
      <c r="B1341" s="79" t="s">
        <v>3295</v>
      </c>
      <c r="C1341" s="79" t="str">
        <f t="shared" si="20"/>
        <v>1609Turawa</v>
      </c>
      <c r="D1341" s="2" t="s">
        <v>1994</v>
      </c>
    </row>
    <row r="1342" spans="1:4">
      <c r="A1342" s="2" t="s">
        <v>3296</v>
      </c>
      <c r="B1342" s="79" t="s">
        <v>2745</v>
      </c>
      <c r="C1342" s="79" t="str">
        <f t="shared" si="20"/>
        <v>1610Biała</v>
      </c>
      <c r="D1342" s="2" t="s">
        <v>1988</v>
      </c>
    </row>
    <row r="1343" spans="1:4">
      <c r="A1343" s="2" t="s">
        <v>3296</v>
      </c>
      <c r="B1343" s="79" t="s">
        <v>3297</v>
      </c>
      <c r="C1343" s="79" t="str">
        <f t="shared" si="20"/>
        <v>1610Głogówek</v>
      </c>
      <c r="D1343" s="2" t="s">
        <v>1969</v>
      </c>
    </row>
    <row r="1344" spans="1:4">
      <c r="A1344" s="2" t="s">
        <v>3296</v>
      </c>
      <c r="B1344" s="79" t="s">
        <v>2576</v>
      </c>
      <c r="C1344" s="79" t="str">
        <f t="shared" si="20"/>
        <v>1610Lubrza</v>
      </c>
      <c r="D1344" s="2" t="s">
        <v>1989</v>
      </c>
    </row>
    <row r="1345" spans="1:4">
      <c r="A1345" s="2" t="s">
        <v>3296</v>
      </c>
      <c r="B1345" s="79" t="s">
        <v>1177</v>
      </c>
      <c r="C1345" s="79" t="str">
        <f t="shared" si="20"/>
        <v>1610Prudnik</v>
      </c>
      <c r="D1345" s="2" t="s">
        <v>1970</v>
      </c>
    </row>
    <row r="1346" spans="1:4">
      <c r="A1346" s="2" t="s">
        <v>3298</v>
      </c>
      <c r="B1346" s="79" t="s">
        <v>3299</v>
      </c>
      <c r="C1346" s="79" t="str">
        <f t="shared" si="20"/>
        <v>1611Izbicko</v>
      </c>
      <c r="D1346" s="2" t="s">
        <v>1988</v>
      </c>
    </row>
    <row r="1347" spans="1:4">
      <c r="A1347" s="2" t="s">
        <v>3298</v>
      </c>
      <c r="B1347" s="79" t="s">
        <v>3300</v>
      </c>
      <c r="C1347" s="79" t="str">
        <f t="shared" ref="C1347:C1410" si="21">A1347&amp;B1347</f>
        <v>1611Jemielnica</v>
      </c>
      <c r="D1347" s="2" t="s">
        <v>1969</v>
      </c>
    </row>
    <row r="1348" spans="1:4">
      <c r="A1348" s="2" t="s">
        <v>3298</v>
      </c>
      <c r="B1348" s="79" t="s">
        <v>3301</v>
      </c>
      <c r="C1348" s="79" t="str">
        <f t="shared" si="21"/>
        <v>1611Kolonowskie</v>
      </c>
      <c r="D1348" s="2" t="s">
        <v>1989</v>
      </c>
    </row>
    <row r="1349" spans="1:4">
      <c r="A1349" s="2" t="s">
        <v>3298</v>
      </c>
      <c r="B1349" s="79" t="s">
        <v>3302</v>
      </c>
      <c r="C1349" s="79" t="str">
        <f t="shared" si="21"/>
        <v>1611Leśnica</v>
      </c>
      <c r="D1349" s="2" t="s">
        <v>1970</v>
      </c>
    </row>
    <row r="1350" spans="1:4">
      <c r="A1350" s="2" t="s">
        <v>3298</v>
      </c>
      <c r="B1350" s="79" t="s">
        <v>1172</v>
      </c>
      <c r="C1350" s="79" t="str">
        <f t="shared" si="21"/>
        <v>1611Strzelce Opolskie</v>
      </c>
      <c r="D1350" s="2" t="s">
        <v>1990</v>
      </c>
    </row>
    <row r="1351" spans="1:4">
      <c r="A1351" s="2" t="s">
        <v>3298</v>
      </c>
      <c r="B1351" s="79" t="s">
        <v>2742</v>
      </c>
      <c r="C1351" s="79" t="str">
        <f t="shared" si="21"/>
        <v>1611Ujazd</v>
      </c>
      <c r="D1351" s="2" t="s">
        <v>1971</v>
      </c>
    </row>
    <row r="1352" spans="1:4">
      <c r="A1352" s="2" t="s">
        <v>3298</v>
      </c>
      <c r="B1352" s="79" t="s">
        <v>3303</v>
      </c>
      <c r="C1352" s="79" t="str">
        <f t="shared" si="21"/>
        <v>1611Zawadzkie</v>
      </c>
      <c r="D1352" s="2" t="s">
        <v>1991</v>
      </c>
    </row>
    <row r="1353" spans="1:4">
      <c r="A1353" s="2" t="s">
        <v>3304</v>
      </c>
      <c r="B1353" s="79" t="s">
        <v>1213</v>
      </c>
      <c r="C1353" s="79" t="str">
        <f t="shared" si="21"/>
        <v>1661Opole</v>
      </c>
      <c r="D1353" s="2" t="s">
        <v>1988</v>
      </c>
    </row>
    <row r="1354" spans="1:4">
      <c r="A1354" s="2" t="s">
        <v>3305</v>
      </c>
      <c r="B1354" s="79" t="s">
        <v>3306</v>
      </c>
      <c r="C1354" s="79" t="str">
        <f t="shared" si="21"/>
        <v>1801Czarna</v>
      </c>
      <c r="D1354" s="2" t="s">
        <v>1989</v>
      </c>
    </row>
    <row r="1355" spans="1:4">
      <c r="A1355" s="2" t="s">
        <v>3305</v>
      </c>
      <c r="B1355" s="79" t="s">
        <v>3307</v>
      </c>
      <c r="C1355" s="79" t="str">
        <f t="shared" si="21"/>
        <v>1801Lutowiska</v>
      </c>
      <c r="D1355" s="2" t="s">
        <v>1990</v>
      </c>
    </row>
    <row r="1356" spans="1:4">
      <c r="A1356" s="2" t="s">
        <v>3305</v>
      </c>
      <c r="B1356" s="79" t="s">
        <v>1084</v>
      </c>
      <c r="C1356" s="79" t="str">
        <f t="shared" si="21"/>
        <v>1801Ustrzyki Dolne</v>
      </c>
      <c r="D1356" s="2" t="s">
        <v>1972</v>
      </c>
    </row>
    <row r="1357" spans="1:4">
      <c r="A1357" s="2" t="s">
        <v>3308</v>
      </c>
      <c r="B1357" s="79" t="s">
        <v>1161</v>
      </c>
      <c r="C1357" s="79" t="str">
        <f t="shared" si="21"/>
        <v>1802Brzozów</v>
      </c>
      <c r="D1357" s="2" t="s">
        <v>1988</v>
      </c>
    </row>
    <row r="1358" spans="1:4">
      <c r="A1358" s="2" t="s">
        <v>3308</v>
      </c>
      <c r="B1358" s="79" t="s">
        <v>3309</v>
      </c>
      <c r="C1358" s="79" t="str">
        <f t="shared" si="21"/>
        <v>1802Domaradz</v>
      </c>
      <c r="D1358" s="2" t="s">
        <v>1969</v>
      </c>
    </row>
    <row r="1359" spans="1:4">
      <c r="A1359" s="2" t="s">
        <v>3308</v>
      </c>
      <c r="B1359" s="79" t="s">
        <v>3310</v>
      </c>
      <c r="C1359" s="79" t="str">
        <f t="shared" si="21"/>
        <v>1802Dydnia</v>
      </c>
      <c r="D1359" s="2" t="s">
        <v>1989</v>
      </c>
    </row>
    <row r="1360" spans="1:4">
      <c r="A1360" s="2" t="s">
        <v>3308</v>
      </c>
      <c r="B1360" s="79" t="s">
        <v>3311</v>
      </c>
      <c r="C1360" s="79" t="str">
        <f t="shared" si="21"/>
        <v>1802Haczów</v>
      </c>
      <c r="D1360" s="2" t="s">
        <v>1970</v>
      </c>
    </row>
    <row r="1361" spans="1:4">
      <c r="A1361" s="2" t="s">
        <v>3308</v>
      </c>
      <c r="B1361" s="79" t="s">
        <v>3312</v>
      </c>
      <c r="C1361" s="79" t="str">
        <f t="shared" si="21"/>
        <v>1802Jasienica Rosielna</v>
      </c>
      <c r="D1361" s="2" t="s">
        <v>1990</v>
      </c>
    </row>
    <row r="1362" spans="1:4">
      <c r="A1362" s="2" t="s">
        <v>3308</v>
      </c>
      <c r="B1362" s="79" t="s">
        <v>3313</v>
      </c>
      <c r="C1362" s="79" t="str">
        <f t="shared" si="21"/>
        <v>1802Nozdrzec</v>
      </c>
      <c r="D1362" s="2" t="s">
        <v>1971</v>
      </c>
    </row>
    <row r="1363" spans="1:4">
      <c r="A1363" s="2" t="s">
        <v>3314</v>
      </c>
      <c r="B1363" s="79" t="s">
        <v>1157</v>
      </c>
      <c r="C1363" s="79" t="str">
        <f t="shared" si="21"/>
        <v>1803Dębica</v>
      </c>
      <c r="D1363" s="2" t="s">
        <v>1988</v>
      </c>
    </row>
    <row r="1364" spans="1:4">
      <c r="A1364" s="2" t="s">
        <v>3314</v>
      </c>
      <c r="B1364" s="79" t="s">
        <v>3315</v>
      </c>
      <c r="C1364" s="79" t="str">
        <f t="shared" si="21"/>
        <v>1803Brzostek</v>
      </c>
      <c r="D1364" s="2" t="s">
        <v>1969</v>
      </c>
    </row>
    <row r="1365" spans="1:4">
      <c r="A1365" s="2" t="s">
        <v>3314</v>
      </c>
      <c r="B1365" s="79" t="s">
        <v>3306</v>
      </c>
      <c r="C1365" s="79" t="str">
        <f t="shared" si="21"/>
        <v>1803Czarna</v>
      </c>
      <c r="D1365" s="2" t="s">
        <v>1989</v>
      </c>
    </row>
    <row r="1366" spans="1:4">
      <c r="A1366" s="2" t="s">
        <v>3314</v>
      </c>
      <c r="B1366" s="79" t="s">
        <v>1157</v>
      </c>
      <c r="C1366" s="79" t="str">
        <f t="shared" si="21"/>
        <v>1803Dębica</v>
      </c>
      <c r="D1366" s="2" t="s">
        <v>1970</v>
      </c>
    </row>
    <row r="1367" spans="1:4">
      <c r="A1367" s="2" t="s">
        <v>3314</v>
      </c>
      <c r="B1367" s="79" t="s">
        <v>3316</v>
      </c>
      <c r="C1367" s="79" t="str">
        <f t="shared" si="21"/>
        <v>1803Jodłowa</v>
      </c>
      <c r="D1367" s="2" t="s">
        <v>1990</v>
      </c>
    </row>
    <row r="1368" spans="1:4">
      <c r="A1368" s="2" t="s">
        <v>3314</v>
      </c>
      <c r="B1368" s="79" t="s">
        <v>3317</v>
      </c>
      <c r="C1368" s="79" t="str">
        <f t="shared" si="21"/>
        <v>1803Pilzno</v>
      </c>
      <c r="D1368" s="2" t="s">
        <v>1971</v>
      </c>
    </row>
    <row r="1369" spans="1:4">
      <c r="A1369" s="2" t="s">
        <v>3314</v>
      </c>
      <c r="B1369" s="79" t="s">
        <v>3318</v>
      </c>
      <c r="C1369" s="79" t="str">
        <f t="shared" si="21"/>
        <v>1803Żyraków</v>
      </c>
      <c r="D1369" s="2" t="s">
        <v>1991</v>
      </c>
    </row>
    <row r="1370" spans="1:4">
      <c r="A1370" s="2" t="s">
        <v>3319</v>
      </c>
      <c r="B1370" s="79" t="s">
        <v>1153</v>
      </c>
      <c r="C1370" s="79" t="str">
        <f t="shared" si="21"/>
        <v>1804Jarosław</v>
      </c>
      <c r="D1370" s="2" t="s">
        <v>1988</v>
      </c>
    </row>
    <row r="1371" spans="1:4">
      <c r="A1371" s="2" t="s">
        <v>3319</v>
      </c>
      <c r="B1371" s="79" t="s">
        <v>3320</v>
      </c>
      <c r="C1371" s="79" t="str">
        <f t="shared" si="21"/>
        <v>1804Radymno</v>
      </c>
      <c r="D1371" s="2" t="s">
        <v>1969</v>
      </c>
    </row>
    <row r="1372" spans="1:4">
      <c r="A1372" s="2" t="s">
        <v>3319</v>
      </c>
      <c r="B1372" s="79" t="s">
        <v>3321</v>
      </c>
      <c r="C1372" s="79" t="str">
        <f t="shared" si="21"/>
        <v>1804Chłopice</v>
      </c>
      <c r="D1372" s="2" t="s">
        <v>1989</v>
      </c>
    </row>
    <row r="1373" spans="1:4">
      <c r="A1373" s="2" t="s">
        <v>3319</v>
      </c>
      <c r="B1373" s="79" t="s">
        <v>1153</v>
      </c>
      <c r="C1373" s="79" t="str">
        <f t="shared" si="21"/>
        <v>1804Jarosław</v>
      </c>
      <c r="D1373" s="2" t="s">
        <v>1970</v>
      </c>
    </row>
    <row r="1374" spans="1:4">
      <c r="A1374" s="2" t="s">
        <v>3319</v>
      </c>
      <c r="B1374" s="79" t="s">
        <v>3322</v>
      </c>
      <c r="C1374" s="79" t="str">
        <f t="shared" si="21"/>
        <v>1804Laszki</v>
      </c>
      <c r="D1374" s="2" t="s">
        <v>1990</v>
      </c>
    </row>
    <row r="1375" spans="1:4">
      <c r="A1375" s="2" t="s">
        <v>3319</v>
      </c>
      <c r="B1375" s="79" t="s">
        <v>3323</v>
      </c>
      <c r="C1375" s="79" t="str">
        <f t="shared" si="21"/>
        <v>1804Pawłosiów</v>
      </c>
      <c r="D1375" s="2" t="s">
        <v>1971</v>
      </c>
    </row>
    <row r="1376" spans="1:4">
      <c r="A1376" s="2" t="s">
        <v>3319</v>
      </c>
      <c r="B1376" s="79" t="s">
        <v>3324</v>
      </c>
      <c r="C1376" s="79" t="str">
        <f t="shared" si="21"/>
        <v>1804Pruchnik</v>
      </c>
      <c r="D1376" s="2" t="s">
        <v>1991</v>
      </c>
    </row>
    <row r="1377" spans="1:4">
      <c r="A1377" s="2" t="s">
        <v>3319</v>
      </c>
      <c r="B1377" s="79" t="s">
        <v>3320</v>
      </c>
      <c r="C1377" s="79" t="str">
        <f t="shared" si="21"/>
        <v>1804Radymno</v>
      </c>
      <c r="D1377" s="2" t="s">
        <v>1972</v>
      </c>
    </row>
    <row r="1378" spans="1:4">
      <c r="A1378" s="2" t="s">
        <v>3319</v>
      </c>
      <c r="B1378" s="79" t="s">
        <v>3325</v>
      </c>
      <c r="C1378" s="79" t="str">
        <f t="shared" si="21"/>
        <v>1804Rokietnica</v>
      </c>
      <c r="D1378" s="2" t="s">
        <v>1992</v>
      </c>
    </row>
    <row r="1379" spans="1:4">
      <c r="A1379" s="2" t="s">
        <v>3319</v>
      </c>
      <c r="B1379" s="79" t="s">
        <v>3326</v>
      </c>
      <c r="C1379" s="79" t="str">
        <f t="shared" si="21"/>
        <v>1804Roźwienica</v>
      </c>
      <c r="D1379" s="2" t="s">
        <v>1973</v>
      </c>
    </row>
    <row r="1380" spans="1:4">
      <c r="A1380" s="2" t="s">
        <v>3319</v>
      </c>
      <c r="B1380" s="79" t="s">
        <v>3327</v>
      </c>
      <c r="C1380" s="79" t="str">
        <f t="shared" si="21"/>
        <v>1804Wiązownica</v>
      </c>
      <c r="D1380" s="2" t="s">
        <v>1993</v>
      </c>
    </row>
    <row r="1381" spans="1:4">
      <c r="A1381" s="2" t="s">
        <v>3328</v>
      </c>
      <c r="B1381" s="79" t="s">
        <v>1149</v>
      </c>
      <c r="C1381" s="79" t="str">
        <f t="shared" si="21"/>
        <v>1805Jasło</v>
      </c>
      <c r="D1381" s="2" t="s">
        <v>1988</v>
      </c>
    </row>
    <row r="1382" spans="1:4">
      <c r="A1382" s="2" t="s">
        <v>3328</v>
      </c>
      <c r="B1382" s="79" t="s">
        <v>3329</v>
      </c>
      <c r="C1382" s="79" t="str">
        <f t="shared" si="21"/>
        <v>1805Brzyska</v>
      </c>
      <c r="D1382" s="2" t="s">
        <v>1969</v>
      </c>
    </row>
    <row r="1383" spans="1:4">
      <c r="A1383" s="2" t="s">
        <v>3328</v>
      </c>
      <c r="B1383" s="79" t="s">
        <v>3330</v>
      </c>
      <c r="C1383" s="79" t="str">
        <f t="shared" si="21"/>
        <v>1805Dębowiec</v>
      </c>
      <c r="D1383" s="2" t="s">
        <v>1989</v>
      </c>
    </row>
    <row r="1384" spans="1:4">
      <c r="A1384" s="2" t="s">
        <v>3328</v>
      </c>
      <c r="B1384" s="79" t="s">
        <v>1149</v>
      </c>
      <c r="C1384" s="79" t="str">
        <f t="shared" si="21"/>
        <v>1805Jasło</v>
      </c>
      <c r="D1384" s="2" t="s">
        <v>1970</v>
      </c>
    </row>
    <row r="1385" spans="1:4">
      <c r="A1385" s="2" t="s">
        <v>3328</v>
      </c>
      <c r="B1385" s="79" t="s">
        <v>3331</v>
      </c>
      <c r="C1385" s="79" t="str">
        <f t="shared" si="21"/>
        <v>1805Kołaczyce</v>
      </c>
      <c r="D1385" s="2" t="s">
        <v>1990</v>
      </c>
    </row>
    <row r="1386" spans="1:4">
      <c r="A1386" s="2" t="s">
        <v>3328</v>
      </c>
      <c r="B1386" s="79" t="s">
        <v>3332</v>
      </c>
      <c r="C1386" s="79" t="str">
        <f t="shared" si="21"/>
        <v>1805Krempna</v>
      </c>
      <c r="D1386" s="2" t="s">
        <v>1971</v>
      </c>
    </row>
    <row r="1387" spans="1:4">
      <c r="A1387" s="2" t="s">
        <v>3328</v>
      </c>
      <c r="B1387" s="79" t="s">
        <v>3333</v>
      </c>
      <c r="C1387" s="79" t="str">
        <f t="shared" si="21"/>
        <v>1805Nowy Żmigród</v>
      </c>
      <c r="D1387" s="2" t="s">
        <v>1991</v>
      </c>
    </row>
    <row r="1388" spans="1:4">
      <c r="A1388" s="2" t="s">
        <v>3328</v>
      </c>
      <c r="B1388" s="79" t="s">
        <v>3334</v>
      </c>
      <c r="C1388" s="79" t="str">
        <f t="shared" si="21"/>
        <v>1805Osiek Jasielski</v>
      </c>
      <c r="D1388" s="2" t="s">
        <v>1972</v>
      </c>
    </row>
    <row r="1389" spans="1:4">
      <c r="A1389" s="2" t="s">
        <v>3328</v>
      </c>
      <c r="B1389" s="79" t="s">
        <v>3335</v>
      </c>
      <c r="C1389" s="79" t="str">
        <f t="shared" si="21"/>
        <v>1805Skołyszyn</v>
      </c>
      <c r="D1389" s="2" t="s">
        <v>1992</v>
      </c>
    </row>
    <row r="1390" spans="1:4">
      <c r="A1390" s="2" t="s">
        <v>3328</v>
      </c>
      <c r="B1390" s="79" t="s">
        <v>3336</v>
      </c>
      <c r="C1390" s="79" t="str">
        <f t="shared" si="21"/>
        <v>1805Tarnowiec</v>
      </c>
      <c r="D1390" s="2" t="s">
        <v>1993</v>
      </c>
    </row>
    <row r="1391" spans="1:4">
      <c r="A1391" s="2" t="s">
        <v>3337</v>
      </c>
      <c r="B1391" s="79" t="s">
        <v>3338</v>
      </c>
      <c r="C1391" s="79" t="str">
        <f t="shared" si="21"/>
        <v>1806Cmolas</v>
      </c>
      <c r="D1391" s="2" t="s">
        <v>1988</v>
      </c>
    </row>
    <row r="1392" spans="1:4">
      <c r="A1392" s="2" t="s">
        <v>3337</v>
      </c>
      <c r="B1392" s="79" t="s">
        <v>1145</v>
      </c>
      <c r="C1392" s="79" t="str">
        <f t="shared" si="21"/>
        <v>1806Kolbuszowa</v>
      </c>
      <c r="D1392" s="2" t="s">
        <v>1969</v>
      </c>
    </row>
    <row r="1393" spans="1:4">
      <c r="A1393" s="2" t="s">
        <v>3337</v>
      </c>
      <c r="B1393" s="79" t="s">
        <v>3339</v>
      </c>
      <c r="C1393" s="79" t="str">
        <f t="shared" si="21"/>
        <v>1806Majdan Królewski</v>
      </c>
      <c r="D1393" s="2" t="s">
        <v>1989</v>
      </c>
    </row>
    <row r="1394" spans="1:4">
      <c r="A1394" s="2" t="s">
        <v>3337</v>
      </c>
      <c r="B1394" s="79" t="s">
        <v>3340</v>
      </c>
      <c r="C1394" s="79" t="str">
        <f t="shared" si="21"/>
        <v>1806Niwiska</v>
      </c>
      <c r="D1394" s="2" t="s">
        <v>1970</v>
      </c>
    </row>
    <row r="1395" spans="1:4">
      <c r="A1395" s="2" t="s">
        <v>3337</v>
      </c>
      <c r="B1395" s="79" t="s">
        <v>3341</v>
      </c>
      <c r="C1395" s="79" t="str">
        <f t="shared" si="21"/>
        <v>1806Raniżów</v>
      </c>
      <c r="D1395" s="2" t="s">
        <v>1990</v>
      </c>
    </row>
    <row r="1396" spans="1:4">
      <c r="A1396" s="2" t="s">
        <v>3337</v>
      </c>
      <c r="B1396" s="79" t="s">
        <v>3342</v>
      </c>
      <c r="C1396" s="79" t="str">
        <f t="shared" si="21"/>
        <v>1806Dzikowiec</v>
      </c>
      <c r="D1396" s="2" t="s">
        <v>1971</v>
      </c>
    </row>
    <row r="1397" spans="1:4">
      <c r="A1397" s="2" t="s">
        <v>3343</v>
      </c>
      <c r="B1397" s="79" t="s">
        <v>3344</v>
      </c>
      <c r="C1397" s="79" t="str">
        <f t="shared" si="21"/>
        <v>1807Chorkówka</v>
      </c>
      <c r="D1397" s="2" t="s">
        <v>1988</v>
      </c>
    </row>
    <row r="1398" spans="1:4">
      <c r="A1398" s="2" t="s">
        <v>3343</v>
      </c>
      <c r="B1398" s="79" t="s">
        <v>3345</v>
      </c>
      <c r="C1398" s="79" t="str">
        <f t="shared" si="21"/>
        <v>1807Dukla</v>
      </c>
      <c r="D1398" s="2" t="s">
        <v>1969</v>
      </c>
    </row>
    <row r="1399" spans="1:4">
      <c r="A1399" s="2" t="s">
        <v>3343</v>
      </c>
      <c r="B1399" s="79" t="s">
        <v>3346</v>
      </c>
      <c r="C1399" s="79" t="str">
        <f t="shared" si="21"/>
        <v>1807Iwonicz-Zdrój</v>
      </c>
      <c r="D1399" s="2" t="s">
        <v>1989</v>
      </c>
    </row>
    <row r="1400" spans="1:4">
      <c r="A1400" s="2" t="s">
        <v>3343</v>
      </c>
      <c r="B1400" s="79" t="s">
        <v>3347</v>
      </c>
      <c r="C1400" s="79" t="str">
        <f t="shared" si="21"/>
        <v>1807Jedlicze</v>
      </c>
      <c r="D1400" s="2" t="s">
        <v>1970</v>
      </c>
    </row>
    <row r="1401" spans="1:4">
      <c r="A1401" s="2" t="s">
        <v>3343</v>
      </c>
      <c r="B1401" s="79" t="s">
        <v>3348</v>
      </c>
      <c r="C1401" s="79" t="str">
        <f t="shared" si="21"/>
        <v>1807Korczyna</v>
      </c>
      <c r="D1401" s="2" t="s">
        <v>1990</v>
      </c>
    </row>
    <row r="1402" spans="1:4">
      <c r="A1402" s="2" t="s">
        <v>3343</v>
      </c>
      <c r="B1402" s="79" t="s">
        <v>3349</v>
      </c>
      <c r="C1402" s="79" t="str">
        <f t="shared" si="21"/>
        <v>1807Krościenko Wyżne</v>
      </c>
      <c r="D1402" s="2" t="s">
        <v>1971</v>
      </c>
    </row>
    <row r="1403" spans="1:4">
      <c r="A1403" s="2" t="s">
        <v>3343</v>
      </c>
      <c r="B1403" s="79" t="s">
        <v>3350</v>
      </c>
      <c r="C1403" s="79" t="str">
        <f t="shared" si="21"/>
        <v>1807Miejsce Piastowe</v>
      </c>
      <c r="D1403" s="2" t="s">
        <v>1991</v>
      </c>
    </row>
    <row r="1404" spans="1:4">
      <c r="A1404" s="2" t="s">
        <v>3343</v>
      </c>
      <c r="B1404" s="79" t="s">
        <v>3351</v>
      </c>
      <c r="C1404" s="79" t="str">
        <f t="shared" si="21"/>
        <v>1807Rymanów</v>
      </c>
      <c r="D1404" s="2" t="s">
        <v>1972</v>
      </c>
    </row>
    <row r="1405" spans="1:4">
      <c r="A1405" s="2" t="s">
        <v>3343</v>
      </c>
      <c r="B1405" s="79" t="s">
        <v>3352</v>
      </c>
      <c r="C1405" s="79" t="str">
        <f t="shared" si="21"/>
        <v>1807Wojaszówka</v>
      </c>
      <c r="D1405" s="2" t="s">
        <v>1992</v>
      </c>
    </row>
    <row r="1406" spans="1:4">
      <c r="A1406" s="2" t="s">
        <v>3343</v>
      </c>
      <c r="B1406" s="79" t="s">
        <v>3353</v>
      </c>
      <c r="C1406" s="79" t="str">
        <f t="shared" si="21"/>
        <v>1807Jaśliska</v>
      </c>
      <c r="D1406" s="2" t="s">
        <v>1973</v>
      </c>
    </row>
    <row r="1407" spans="1:4">
      <c r="A1407" s="2" t="s">
        <v>3354</v>
      </c>
      <c r="B1407" s="79" t="s">
        <v>1133</v>
      </c>
      <c r="C1407" s="79" t="str">
        <f t="shared" si="21"/>
        <v>1808Leżajsk</v>
      </c>
      <c r="D1407" s="2" t="s">
        <v>1988</v>
      </c>
    </row>
    <row r="1408" spans="1:4">
      <c r="A1408" s="2" t="s">
        <v>3354</v>
      </c>
      <c r="B1408" s="79" t="s">
        <v>3355</v>
      </c>
      <c r="C1408" s="79" t="str">
        <f t="shared" si="21"/>
        <v>1808Grodzisko Dolne</v>
      </c>
      <c r="D1408" s="2" t="s">
        <v>1969</v>
      </c>
    </row>
    <row r="1409" spans="1:4">
      <c r="A1409" s="2" t="s">
        <v>3354</v>
      </c>
      <c r="B1409" s="79" t="s">
        <v>3356</v>
      </c>
      <c r="C1409" s="79" t="str">
        <f t="shared" si="21"/>
        <v>1808Kuryłówka</v>
      </c>
      <c r="D1409" s="2" t="s">
        <v>1989</v>
      </c>
    </row>
    <row r="1410" spans="1:4">
      <c r="A1410" s="2" t="s">
        <v>3354</v>
      </c>
      <c r="B1410" s="79" t="s">
        <v>1133</v>
      </c>
      <c r="C1410" s="79" t="str">
        <f t="shared" si="21"/>
        <v>1808Leżajsk</v>
      </c>
      <c r="D1410" s="2" t="s">
        <v>1970</v>
      </c>
    </row>
    <row r="1411" spans="1:4">
      <c r="A1411" s="2" t="s">
        <v>3354</v>
      </c>
      <c r="B1411" s="79" t="s">
        <v>3357</v>
      </c>
      <c r="C1411" s="79" t="str">
        <f t="shared" ref="C1411:C1474" si="22">A1411&amp;B1411</f>
        <v>1808Nowa Sarzyna</v>
      </c>
      <c r="D1411" s="2" t="s">
        <v>1990</v>
      </c>
    </row>
    <row r="1412" spans="1:4">
      <c r="A1412" s="2" t="s">
        <v>3358</v>
      </c>
      <c r="B1412" s="79" t="s">
        <v>1129</v>
      </c>
      <c r="C1412" s="79" t="str">
        <f t="shared" si="22"/>
        <v>1809Lubaczów</v>
      </c>
      <c r="D1412" s="2" t="s">
        <v>1988</v>
      </c>
    </row>
    <row r="1413" spans="1:4">
      <c r="A1413" s="2" t="s">
        <v>3358</v>
      </c>
      <c r="B1413" s="79" t="s">
        <v>3359</v>
      </c>
      <c r="C1413" s="79" t="str">
        <f t="shared" si="22"/>
        <v>1809Cieszanów</v>
      </c>
      <c r="D1413" s="2" t="s">
        <v>1969</v>
      </c>
    </row>
    <row r="1414" spans="1:4">
      <c r="A1414" s="2" t="s">
        <v>3358</v>
      </c>
      <c r="B1414" s="79" t="s">
        <v>3360</v>
      </c>
      <c r="C1414" s="79" t="str">
        <f t="shared" si="22"/>
        <v>1809Horyniec-Zdrój</v>
      </c>
      <c r="D1414" s="2" t="s">
        <v>1989</v>
      </c>
    </row>
    <row r="1415" spans="1:4">
      <c r="A1415" s="2" t="s">
        <v>3358</v>
      </c>
      <c r="B1415" s="79" t="s">
        <v>1129</v>
      </c>
      <c r="C1415" s="79" t="str">
        <f t="shared" si="22"/>
        <v>1809Lubaczów</v>
      </c>
      <c r="D1415" s="2" t="s">
        <v>1970</v>
      </c>
    </row>
    <row r="1416" spans="1:4">
      <c r="A1416" s="2" t="s">
        <v>3358</v>
      </c>
      <c r="B1416" s="79" t="s">
        <v>3361</v>
      </c>
      <c r="C1416" s="79" t="str">
        <f t="shared" si="22"/>
        <v>1809Narol</v>
      </c>
      <c r="D1416" s="2" t="s">
        <v>1990</v>
      </c>
    </row>
    <row r="1417" spans="1:4">
      <c r="A1417" s="2" t="s">
        <v>3358</v>
      </c>
      <c r="B1417" s="79" t="s">
        <v>3362</v>
      </c>
      <c r="C1417" s="79" t="str">
        <f t="shared" si="22"/>
        <v>1809Oleszyce</v>
      </c>
      <c r="D1417" s="2" t="s">
        <v>1971</v>
      </c>
    </row>
    <row r="1418" spans="1:4">
      <c r="A1418" s="2" t="s">
        <v>3358</v>
      </c>
      <c r="B1418" s="79" t="s">
        <v>3363</v>
      </c>
      <c r="C1418" s="79" t="str">
        <f t="shared" si="22"/>
        <v>1809Stary Dzików</v>
      </c>
      <c r="D1418" s="2" t="s">
        <v>1991</v>
      </c>
    </row>
    <row r="1419" spans="1:4">
      <c r="A1419" s="2" t="s">
        <v>3358</v>
      </c>
      <c r="B1419" s="79" t="s">
        <v>3364</v>
      </c>
      <c r="C1419" s="79" t="str">
        <f t="shared" si="22"/>
        <v>1809Wielkie Oczy</v>
      </c>
      <c r="D1419" s="2" t="s">
        <v>1972</v>
      </c>
    </row>
    <row r="1420" spans="1:4">
      <c r="A1420" s="2" t="s">
        <v>3365</v>
      </c>
      <c r="B1420" s="79" t="s">
        <v>1125</v>
      </c>
      <c r="C1420" s="79" t="str">
        <f t="shared" si="22"/>
        <v>1810Łańcut</v>
      </c>
      <c r="D1420" s="2" t="s">
        <v>1988</v>
      </c>
    </row>
    <row r="1421" spans="1:4">
      <c r="A1421" s="2" t="s">
        <v>3365</v>
      </c>
      <c r="B1421" s="79" t="s">
        <v>1382</v>
      </c>
      <c r="C1421" s="79" t="str">
        <f t="shared" si="22"/>
        <v>1810Białobrzegi</v>
      </c>
      <c r="D1421" s="2" t="s">
        <v>1969</v>
      </c>
    </row>
    <row r="1422" spans="1:4">
      <c r="A1422" s="2" t="s">
        <v>3365</v>
      </c>
      <c r="B1422" s="79" t="s">
        <v>3306</v>
      </c>
      <c r="C1422" s="79" t="str">
        <f t="shared" si="22"/>
        <v>1810Czarna</v>
      </c>
      <c r="D1422" s="2" t="s">
        <v>1989</v>
      </c>
    </row>
    <row r="1423" spans="1:4">
      <c r="A1423" s="2" t="s">
        <v>3365</v>
      </c>
      <c r="B1423" s="79" t="s">
        <v>1125</v>
      </c>
      <c r="C1423" s="79" t="str">
        <f t="shared" si="22"/>
        <v>1810Łańcut</v>
      </c>
      <c r="D1423" s="2" t="s">
        <v>1970</v>
      </c>
    </row>
    <row r="1424" spans="1:4">
      <c r="A1424" s="2" t="s">
        <v>3365</v>
      </c>
      <c r="B1424" s="79" t="s">
        <v>3366</v>
      </c>
      <c r="C1424" s="79" t="str">
        <f t="shared" si="22"/>
        <v>1810Markowa</v>
      </c>
      <c r="D1424" s="2" t="s">
        <v>1990</v>
      </c>
    </row>
    <row r="1425" spans="1:4">
      <c r="A1425" s="2" t="s">
        <v>3365</v>
      </c>
      <c r="B1425" s="79" t="s">
        <v>3367</v>
      </c>
      <c r="C1425" s="79" t="str">
        <f t="shared" si="22"/>
        <v>1810Rakszawa</v>
      </c>
      <c r="D1425" s="2" t="s">
        <v>1971</v>
      </c>
    </row>
    <row r="1426" spans="1:4">
      <c r="A1426" s="2" t="s">
        <v>3365</v>
      </c>
      <c r="B1426" s="79" t="s">
        <v>3368</v>
      </c>
      <c r="C1426" s="79" t="str">
        <f t="shared" si="22"/>
        <v>1810Żołynia</v>
      </c>
      <c r="D1426" s="2" t="s">
        <v>1991</v>
      </c>
    </row>
    <row r="1427" spans="1:4">
      <c r="A1427" s="2" t="s">
        <v>3369</v>
      </c>
      <c r="B1427" s="79" t="s">
        <v>1121</v>
      </c>
      <c r="C1427" s="79" t="str">
        <f t="shared" si="22"/>
        <v>1811Mielec</v>
      </c>
      <c r="D1427" s="2" t="s">
        <v>1988</v>
      </c>
    </row>
    <row r="1428" spans="1:4">
      <c r="A1428" s="2" t="s">
        <v>3369</v>
      </c>
      <c r="B1428" s="79" t="s">
        <v>3370</v>
      </c>
      <c r="C1428" s="79" t="str">
        <f t="shared" si="22"/>
        <v>1811Borowa</v>
      </c>
      <c r="D1428" s="2" t="s">
        <v>1969</v>
      </c>
    </row>
    <row r="1429" spans="1:4">
      <c r="A1429" s="2" t="s">
        <v>3369</v>
      </c>
      <c r="B1429" s="79" t="s">
        <v>3371</v>
      </c>
      <c r="C1429" s="79" t="str">
        <f t="shared" si="22"/>
        <v>1811Czermin</v>
      </c>
      <c r="D1429" s="2" t="s">
        <v>1989</v>
      </c>
    </row>
    <row r="1430" spans="1:4">
      <c r="A1430" s="2" t="s">
        <v>3369</v>
      </c>
      <c r="B1430" s="79" t="s">
        <v>3372</v>
      </c>
      <c r="C1430" s="79" t="str">
        <f t="shared" si="22"/>
        <v>1811Gawłuszowice</v>
      </c>
      <c r="D1430" s="2" t="s">
        <v>1970</v>
      </c>
    </row>
    <row r="1431" spans="1:4">
      <c r="A1431" s="2" t="s">
        <v>3369</v>
      </c>
      <c r="B1431" s="79" t="s">
        <v>1121</v>
      </c>
      <c r="C1431" s="79" t="str">
        <f t="shared" si="22"/>
        <v>1811Mielec</v>
      </c>
      <c r="D1431" s="2" t="s">
        <v>1990</v>
      </c>
    </row>
    <row r="1432" spans="1:4">
      <c r="A1432" s="2" t="s">
        <v>3369</v>
      </c>
      <c r="B1432" s="79" t="s">
        <v>3373</v>
      </c>
      <c r="C1432" s="79" t="str">
        <f t="shared" si="22"/>
        <v>1811Padew Narodowa</v>
      </c>
      <c r="D1432" s="2" t="s">
        <v>1971</v>
      </c>
    </row>
    <row r="1433" spans="1:4">
      <c r="A1433" s="2" t="s">
        <v>3369</v>
      </c>
      <c r="B1433" s="79" t="s">
        <v>3374</v>
      </c>
      <c r="C1433" s="79" t="str">
        <f t="shared" si="22"/>
        <v>1811Przecław</v>
      </c>
      <c r="D1433" s="2" t="s">
        <v>1991</v>
      </c>
    </row>
    <row r="1434" spans="1:4">
      <c r="A1434" s="2" t="s">
        <v>3369</v>
      </c>
      <c r="B1434" s="79" t="s">
        <v>3375</v>
      </c>
      <c r="C1434" s="79" t="str">
        <f t="shared" si="22"/>
        <v>1811Radomyśl Wielki</v>
      </c>
      <c r="D1434" s="2" t="s">
        <v>1972</v>
      </c>
    </row>
    <row r="1435" spans="1:4">
      <c r="A1435" s="2" t="s">
        <v>3369</v>
      </c>
      <c r="B1435" s="79" t="s">
        <v>3376</v>
      </c>
      <c r="C1435" s="79" t="str">
        <f t="shared" si="22"/>
        <v>1811Tuszów Narodowy</v>
      </c>
      <c r="D1435" s="2" t="s">
        <v>1992</v>
      </c>
    </row>
    <row r="1436" spans="1:4">
      <c r="A1436" s="2" t="s">
        <v>3369</v>
      </c>
      <c r="B1436" s="79" t="s">
        <v>3377</v>
      </c>
      <c r="C1436" s="79" t="str">
        <f t="shared" si="22"/>
        <v>1811Wadowice Górne</v>
      </c>
      <c r="D1436" s="2" t="s">
        <v>1973</v>
      </c>
    </row>
    <row r="1437" spans="1:4">
      <c r="A1437" s="2" t="s">
        <v>3378</v>
      </c>
      <c r="B1437" s="79" t="s">
        <v>3379</v>
      </c>
      <c r="C1437" s="79" t="str">
        <f t="shared" si="22"/>
        <v>1812Harasiuki</v>
      </c>
      <c r="D1437" s="2" t="s">
        <v>1988</v>
      </c>
    </row>
    <row r="1438" spans="1:4">
      <c r="A1438" s="2" t="s">
        <v>3378</v>
      </c>
      <c r="B1438" s="79" t="s">
        <v>651</v>
      </c>
      <c r="C1438" s="79" t="str">
        <f t="shared" si="22"/>
        <v>1812Jarocin</v>
      </c>
      <c r="D1438" s="2" t="s">
        <v>1969</v>
      </c>
    </row>
    <row r="1439" spans="1:4">
      <c r="A1439" s="2" t="s">
        <v>3378</v>
      </c>
      <c r="B1439" s="79" t="s">
        <v>3380</v>
      </c>
      <c r="C1439" s="79" t="str">
        <f t="shared" si="22"/>
        <v>1812Jeżowe</v>
      </c>
      <c r="D1439" s="2" t="s">
        <v>1989</v>
      </c>
    </row>
    <row r="1440" spans="1:4">
      <c r="A1440" s="2" t="s">
        <v>3378</v>
      </c>
      <c r="B1440" s="79" t="s">
        <v>3381</v>
      </c>
      <c r="C1440" s="79" t="str">
        <f t="shared" si="22"/>
        <v>1812Krzeszów</v>
      </c>
      <c r="D1440" s="2" t="s">
        <v>1970</v>
      </c>
    </row>
    <row r="1441" spans="1:4">
      <c r="A1441" s="2" t="s">
        <v>3378</v>
      </c>
      <c r="B1441" s="79" t="s">
        <v>1117</v>
      </c>
      <c r="C1441" s="79" t="str">
        <f t="shared" si="22"/>
        <v>1812Nisko</v>
      </c>
      <c r="D1441" s="2" t="s">
        <v>1990</v>
      </c>
    </row>
    <row r="1442" spans="1:4">
      <c r="A1442" s="2" t="s">
        <v>3378</v>
      </c>
      <c r="B1442" s="79" t="s">
        <v>3382</v>
      </c>
      <c r="C1442" s="79" t="str">
        <f t="shared" si="22"/>
        <v>1812Rudnik nad Sanem</v>
      </c>
      <c r="D1442" s="2" t="s">
        <v>1971</v>
      </c>
    </row>
    <row r="1443" spans="1:4">
      <c r="A1443" s="2" t="s">
        <v>3378</v>
      </c>
      <c r="B1443" s="79" t="s">
        <v>3383</v>
      </c>
      <c r="C1443" s="79" t="str">
        <f t="shared" si="22"/>
        <v>1812Ulanów</v>
      </c>
      <c r="D1443" s="2" t="s">
        <v>1991</v>
      </c>
    </row>
    <row r="1444" spans="1:4">
      <c r="A1444" s="2" t="s">
        <v>3384</v>
      </c>
      <c r="B1444" s="79" t="s">
        <v>3385</v>
      </c>
      <c r="C1444" s="79" t="str">
        <f t="shared" si="22"/>
        <v>1813Bircza</v>
      </c>
      <c r="D1444" s="2" t="s">
        <v>1988</v>
      </c>
    </row>
    <row r="1445" spans="1:4">
      <c r="A1445" s="2" t="s">
        <v>3384</v>
      </c>
      <c r="B1445" s="79" t="s">
        <v>3386</v>
      </c>
      <c r="C1445" s="79" t="str">
        <f t="shared" si="22"/>
        <v>1813Dubiecko</v>
      </c>
      <c r="D1445" s="2" t="s">
        <v>1969</v>
      </c>
    </row>
    <row r="1446" spans="1:4">
      <c r="A1446" s="2" t="s">
        <v>3384</v>
      </c>
      <c r="B1446" s="79" t="s">
        <v>3387</v>
      </c>
      <c r="C1446" s="79" t="str">
        <f t="shared" si="22"/>
        <v>1813Fredropol</v>
      </c>
      <c r="D1446" s="2" t="s">
        <v>1989</v>
      </c>
    </row>
    <row r="1447" spans="1:4">
      <c r="A1447" s="2" t="s">
        <v>3384</v>
      </c>
      <c r="B1447" s="79" t="s">
        <v>3388</v>
      </c>
      <c r="C1447" s="79" t="str">
        <f t="shared" si="22"/>
        <v>1813Krasiczyn</v>
      </c>
      <c r="D1447" s="2" t="s">
        <v>1970</v>
      </c>
    </row>
    <row r="1448" spans="1:4">
      <c r="A1448" s="2" t="s">
        <v>3384</v>
      </c>
      <c r="B1448" s="79" t="s">
        <v>3389</v>
      </c>
      <c r="C1448" s="79" t="str">
        <f t="shared" si="22"/>
        <v>1813Krzywcza</v>
      </c>
      <c r="D1448" s="2" t="s">
        <v>1990</v>
      </c>
    </row>
    <row r="1449" spans="1:4">
      <c r="A1449" s="2" t="s">
        <v>3384</v>
      </c>
      <c r="B1449" s="79" t="s">
        <v>3390</v>
      </c>
      <c r="C1449" s="79" t="str">
        <f t="shared" si="22"/>
        <v>1813Medyka</v>
      </c>
      <c r="D1449" s="2" t="s">
        <v>1971</v>
      </c>
    </row>
    <row r="1450" spans="1:4">
      <c r="A1450" s="2" t="s">
        <v>3384</v>
      </c>
      <c r="B1450" s="79" t="s">
        <v>3391</v>
      </c>
      <c r="C1450" s="79" t="str">
        <f t="shared" si="22"/>
        <v>1813Orły</v>
      </c>
      <c r="D1450" s="2" t="s">
        <v>1991</v>
      </c>
    </row>
    <row r="1451" spans="1:4">
      <c r="A1451" s="2" t="s">
        <v>3384</v>
      </c>
      <c r="B1451" s="79" t="s">
        <v>1113</v>
      </c>
      <c r="C1451" s="79" t="str">
        <f t="shared" si="22"/>
        <v>1813Przemyśl</v>
      </c>
      <c r="D1451" s="2" t="s">
        <v>1972</v>
      </c>
    </row>
    <row r="1452" spans="1:4">
      <c r="A1452" s="2" t="s">
        <v>3384</v>
      </c>
      <c r="B1452" s="79" t="s">
        <v>3392</v>
      </c>
      <c r="C1452" s="79" t="str">
        <f t="shared" si="22"/>
        <v>1813Stubno</v>
      </c>
      <c r="D1452" s="2" t="s">
        <v>1992</v>
      </c>
    </row>
    <row r="1453" spans="1:4">
      <c r="A1453" s="2" t="s">
        <v>3384</v>
      </c>
      <c r="B1453" s="79" t="s">
        <v>3393</v>
      </c>
      <c r="C1453" s="79" t="str">
        <f t="shared" si="22"/>
        <v>1813Żurawica</v>
      </c>
      <c r="D1453" s="2" t="s">
        <v>1973</v>
      </c>
    </row>
    <row r="1454" spans="1:4">
      <c r="A1454" s="2" t="s">
        <v>3394</v>
      </c>
      <c r="B1454" s="79" t="s">
        <v>1109</v>
      </c>
      <c r="C1454" s="79" t="str">
        <f t="shared" si="22"/>
        <v>1814Przeworsk</v>
      </c>
      <c r="D1454" s="2" t="s">
        <v>1988</v>
      </c>
    </row>
    <row r="1455" spans="1:4">
      <c r="A1455" s="2" t="s">
        <v>3394</v>
      </c>
      <c r="B1455" s="79" t="s">
        <v>3395</v>
      </c>
      <c r="C1455" s="79" t="str">
        <f t="shared" si="22"/>
        <v>1814Adamówka</v>
      </c>
      <c r="D1455" s="2" t="s">
        <v>1969</v>
      </c>
    </row>
    <row r="1456" spans="1:4">
      <c r="A1456" s="2" t="s">
        <v>3394</v>
      </c>
      <c r="B1456" s="79" t="s">
        <v>3396</v>
      </c>
      <c r="C1456" s="79" t="str">
        <f t="shared" si="22"/>
        <v>1814Gać</v>
      </c>
      <c r="D1456" s="2" t="s">
        <v>1989</v>
      </c>
    </row>
    <row r="1457" spans="1:4">
      <c r="A1457" s="2" t="s">
        <v>3394</v>
      </c>
      <c r="B1457" s="79" t="s">
        <v>3397</v>
      </c>
      <c r="C1457" s="79" t="str">
        <f t="shared" si="22"/>
        <v>1814Jawornik Polski</v>
      </c>
      <c r="D1457" s="2" t="s">
        <v>1970</v>
      </c>
    </row>
    <row r="1458" spans="1:4">
      <c r="A1458" s="2" t="s">
        <v>3394</v>
      </c>
      <c r="B1458" s="79" t="s">
        <v>3398</v>
      </c>
      <c r="C1458" s="79" t="str">
        <f t="shared" si="22"/>
        <v>1814Kańczuga</v>
      </c>
      <c r="D1458" s="2" t="s">
        <v>1990</v>
      </c>
    </row>
    <row r="1459" spans="1:4">
      <c r="A1459" s="2" t="s">
        <v>3394</v>
      </c>
      <c r="B1459" s="79" t="s">
        <v>1109</v>
      </c>
      <c r="C1459" s="79" t="str">
        <f t="shared" si="22"/>
        <v>1814Przeworsk</v>
      </c>
      <c r="D1459" s="2" t="s">
        <v>1971</v>
      </c>
    </row>
    <row r="1460" spans="1:4">
      <c r="A1460" s="2" t="s">
        <v>3394</v>
      </c>
      <c r="B1460" s="79" t="s">
        <v>3399</v>
      </c>
      <c r="C1460" s="79" t="str">
        <f t="shared" si="22"/>
        <v>1814Sieniawa</v>
      </c>
      <c r="D1460" s="2" t="s">
        <v>1991</v>
      </c>
    </row>
    <row r="1461" spans="1:4">
      <c r="A1461" s="2" t="s">
        <v>3394</v>
      </c>
      <c r="B1461" s="79" t="s">
        <v>3400</v>
      </c>
      <c r="C1461" s="79" t="str">
        <f t="shared" si="22"/>
        <v>1814Tryńcza</v>
      </c>
      <c r="D1461" s="2" t="s">
        <v>1972</v>
      </c>
    </row>
    <row r="1462" spans="1:4">
      <c r="A1462" s="2" t="s">
        <v>3394</v>
      </c>
      <c r="B1462" s="79" t="s">
        <v>3401</v>
      </c>
      <c r="C1462" s="79" t="str">
        <f t="shared" si="22"/>
        <v>1814Zarzecze</v>
      </c>
      <c r="D1462" s="2" t="s">
        <v>1992</v>
      </c>
    </row>
    <row r="1463" spans="1:4">
      <c r="A1463" s="2" t="s">
        <v>3402</v>
      </c>
      <c r="B1463" s="79" t="s">
        <v>3403</v>
      </c>
      <c r="C1463" s="79" t="str">
        <f t="shared" si="22"/>
        <v>1815Iwierzyce</v>
      </c>
      <c r="D1463" s="2" t="s">
        <v>1988</v>
      </c>
    </row>
    <row r="1464" spans="1:4">
      <c r="A1464" s="2" t="s">
        <v>3402</v>
      </c>
      <c r="B1464" s="79" t="s">
        <v>3404</v>
      </c>
      <c r="C1464" s="79" t="str">
        <f t="shared" si="22"/>
        <v>1815Ostrów</v>
      </c>
      <c r="D1464" s="2" t="s">
        <v>1969</v>
      </c>
    </row>
    <row r="1465" spans="1:4">
      <c r="A1465" s="2" t="s">
        <v>3402</v>
      </c>
      <c r="B1465" s="79" t="s">
        <v>1105</v>
      </c>
      <c r="C1465" s="79" t="str">
        <f t="shared" si="22"/>
        <v>1815Ropczyce</v>
      </c>
      <c r="D1465" s="2" t="s">
        <v>1989</v>
      </c>
    </row>
    <row r="1466" spans="1:4">
      <c r="A1466" s="2" t="s">
        <v>3402</v>
      </c>
      <c r="B1466" s="79" t="s">
        <v>3405</v>
      </c>
      <c r="C1466" s="79" t="str">
        <f t="shared" si="22"/>
        <v>1815Sędziszów Małopolski</v>
      </c>
      <c r="D1466" s="2" t="s">
        <v>1970</v>
      </c>
    </row>
    <row r="1467" spans="1:4">
      <c r="A1467" s="2" t="s">
        <v>3402</v>
      </c>
      <c r="B1467" s="79" t="s">
        <v>3406</v>
      </c>
      <c r="C1467" s="79" t="str">
        <f t="shared" si="22"/>
        <v>1815Wielopole Skrzyńskie</v>
      </c>
      <c r="D1467" s="2" t="s">
        <v>1990</v>
      </c>
    </row>
    <row r="1468" spans="1:4">
      <c r="A1468" s="2" t="s">
        <v>3407</v>
      </c>
      <c r="B1468" s="79" t="s">
        <v>3408</v>
      </c>
      <c r="C1468" s="79" t="str">
        <f t="shared" si="22"/>
        <v>1816Dynów</v>
      </c>
      <c r="D1468" s="2" t="s">
        <v>1988</v>
      </c>
    </row>
    <row r="1469" spans="1:4">
      <c r="A1469" s="2" t="s">
        <v>3407</v>
      </c>
      <c r="B1469" s="79" t="s">
        <v>3409</v>
      </c>
      <c r="C1469" s="79" t="str">
        <f t="shared" si="22"/>
        <v>1816Błażowa</v>
      </c>
      <c r="D1469" s="2" t="s">
        <v>1969</v>
      </c>
    </row>
    <row r="1470" spans="1:4">
      <c r="A1470" s="2" t="s">
        <v>3407</v>
      </c>
      <c r="B1470" s="79" t="s">
        <v>3410</v>
      </c>
      <c r="C1470" s="79" t="str">
        <f t="shared" si="22"/>
        <v>1816Boguchwała</v>
      </c>
      <c r="D1470" s="2" t="s">
        <v>1989</v>
      </c>
    </row>
    <row r="1471" spans="1:4">
      <c r="A1471" s="2" t="s">
        <v>3407</v>
      </c>
      <c r="B1471" s="79" t="s">
        <v>3411</v>
      </c>
      <c r="C1471" s="79" t="str">
        <f t="shared" si="22"/>
        <v>1816Chmielnik</v>
      </c>
      <c r="D1471" s="2" t="s">
        <v>1970</v>
      </c>
    </row>
    <row r="1472" spans="1:4">
      <c r="A1472" s="2" t="s">
        <v>3407</v>
      </c>
      <c r="B1472" s="79" t="s">
        <v>3408</v>
      </c>
      <c r="C1472" s="79" t="str">
        <f t="shared" si="22"/>
        <v>1816Dynów</v>
      </c>
      <c r="D1472" s="2" t="s">
        <v>1990</v>
      </c>
    </row>
    <row r="1473" spans="1:4">
      <c r="A1473" s="2" t="s">
        <v>3407</v>
      </c>
      <c r="B1473" s="79" t="s">
        <v>3412</v>
      </c>
      <c r="C1473" s="79" t="str">
        <f t="shared" si="22"/>
        <v>1816Głogów Małopolski</v>
      </c>
      <c r="D1473" s="2" t="s">
        <v>1971</v>
      </c>
    </row>
    <row r="1474" spans="1:4">
      <c r="A1474" s="2" t="s">
        <v>3407</v>
      </c>
      <c r="B1474" s="79" t="s">
        <v>3413</v>
      </c>
      <c r="C1474" s="79" t="str">
        <f t="shared" si="22"/>
        <v>1816Hyżne</v>
      </c>
      <c r="D1474" s="2" t="s">
        <v>1991</v>
      </c>
    </row>
    <row r="1475" spans="1:4">
      <c r="A1475" s="2" t="s">
        <v>3407</v>
      </c>
      <c r="B1475" s="79" t="s">
        <v>2369</v>
      </c>
      <c r="C1475" s="79" t="str">
        <f t="shared" ref="C1475:C1538" si="23">A1475&amp;B1475</f>
        <v>1816Kamień</v>
      </c>
      <c r="D1475" s="2" t="s">
        <v>1972</v>
      </c>
    </row>
    <row r="1476" spans="1:4">
      <c r="A1476" s="2" t="s">
        <v>3407</v>
      </c>
      <c r="B1476" s="79" t="s">
        <v>3119</v>
      </c>
      <c r="C1476" s="79" t="str">
        <f t="shared" si="23"/>
        <v>1816Krasne</v>
      </c>
      <c r="D1476" s="2" t="s">
        <v>1992</v>
      </c>
    </row>
    <row r="1477" spans="1:4">
      <c r="A1477" s="2" t="s">
        <v>3407</v>
      </c>
      <c r="B1477" s="79" t="s">
        <v>3414</v>
      </c>
      <c r="C1477" s="79" t="str">
        <f t="shared" si="23"/>
        <v>1816Lubenia</v>
      </c>
      <c r="D1477" s="2" t="s">
        <v>1973</v>
      </c>
    </row>
    <row r="1478" spans="1:4">
      <c r="A1478" s="2" t="s">
        <v>3407</v>
      </c>
      <c r="B1478" s="79" t="s">
        <v>3415</v>
      </c>
      <c r="C1478" s="79" t="str">
        <f t="shared" si="23"/>
        <v>1816Sokołów Małopolski</v>
      </c>
      <c r="D1478" s="2" t="s">
        <v>1993</v>
      </c>
    </row>
    <row r="1479" spans="1:4">
      <c r="A1479" s="2" t="s">
        <v>3407</v>
      </c>
      <c r="B1479" s="79" t="s">
        <v>3416</v>
      </c>
      <c r="C1479" s="79" t="str">
        <f t="shared" si="23"/>
        <v>1816Świlcza</v>
      </c>
      <c r="D1479" s="2" t="s">
        <v>1974</v>
      </c>
    </row>
    <row r="1480" spans="1:4">
      <c r="A1480" s="2" t="s">
        <v>3407</v>
      </c>
      <c r="B1480" s="79" t="s">
        <v>3417</v>
      </c>
      <c r="C1480" s="79" t="str">
        <f t="shared" si="23"/>
        <v>1816Trzebownisko</v>
      </c>
      <c r="D1480" s="2" t="s">
        <v>1994</v>
      </c>
    </row>
    <row r="1481" spans="1:4">
      <c r="A1481" s="2" t="s">
        <v>3407</v>
      </c>
      <c r="B1481" s="79" t="s">
        <v>3418</v>
      </c>
      <c r="C1481" s="79" t="str">
        <f t="shared" si="23"/>
        <v>1816Tyczyn</v>
      </c>
      <c r="D1481" s="2" t="s">
        <v>1975</v>
      </c>
    </row>
    <row r="1482" spans="1:4">
      <c r="A1482" s="2" t="s">
        <v>3419</v>
      </c>
      <c r="B1482" s="79" t="s">
        <v>1101</v>
      </c>
      <c r="C1482" s="79" t="str">
        <f t="shared" si="23"/>
        <v>1817Sanok</v>
      </c>
      <c r="D1482" s="2" t="s">
        <v>1988</v>
      </c>
    </row>
    <row r="1483" spans="1:4">
      <c r="A1483" s="2" t="s">
        <v>3419</v>
      </c>
      <c r="B1483" s="79" t="s">
        <v>3420</v>
      </c>
      <c r="C1483" s="79" t="str">
        <f t="shared" si="23"/>
        <v>1817Besko</v>
      </c>
      <c r="D1483" s="2" t="s">
        <v>1969</v>
      </c>
    </row>
    <row r="1484" spans="1:4">
      <c r="A1484" s="2" t="s">
        <v>3419</v>
      </c>
      <c r="B1484" s="79" t="s">
        <v>3421</v>
      </c>
      <c r="C1484" s="79" t="str">
        <f t="shared" si="23"/>
        <v>1817Bukowsko</v>
      </c>
      <c r="D1484" s="2" t="s">
        <v>1989</v>
      </c>
    </row>
    <row r="1485" spans="1:4">
      <c r="A1485" s="2" t="s">
        <v>3419</v>
      </c>
      <c r="B1485" s="79" t="s">
        <v>3422</v>
      </c>
      <c r="C1485" s="79" t="str">
        <f t="shared" si="23"/>
        <v>1817Komańcza</v>
      </c>
      <c r="D1485" s="2" t="s">
        <v>1970</v>
      </c>
    </row>
    <row r="1486" spans="1:4">
      <c r="A1486" s="2" t="s">
        <v>3419</v>
      </c>
      <c r="B1486" s="79" t="s">
        <v>1101</v>
      </c>
      <c r="C1486" s="79" t="str">
        <f t="shared" si="23"/>
        <v>1817Sanok</v>
      </c>
      <c r="D1486" s="2" t="s">
        <v>1990</v>
      </c>
    </row>
    <row r="1487" spans="1:4">
      <c r="A1487" s="2" t="s">
        <v>3419</v>
      </c>
      <c r="B1487" s="79" t="s">
        <v>3423</v>
      </c>
      <c r="C1487" s="79" t="str">
        <f t="shared" si="23"/>
        <v>1817Tyrawa Wołoska</v>
      </c>
      <c r="D1487" s="2" t="s">
        <v>1971</v>
      </c>
    </row>
    <row r="1488" spans="1:4">
      <c r="A1488" s="2" t="s">
        <v>3419</v>
      </c>
      <c r="B1488" s="79" t="s">
        <v>3424</v>
      </c>
      <c r="C1488" s="79" t="str">
        <f t="shared" si="23"/>
        <v>1817Zagórz</v>
      </c>
      <c r="D1488" s="2" t="s">
        <v>1991</v>
      </c>
    </row>
    <row r="1489" spans="1:4">
      <c r="A1489" s="2" t="s">
        <v>3419</v>
      </c>
      <c r="B1489" s="79" t="s">
        <v>3425</v>
      </c>
      <c r="C1489" s="79" t="str">
        <f t="shared" si="23"/>
        <v>1817Zarszyn</v>
      </c>
      <c r="D1489" s="2" t="s">
        <v>1972</v>
      </c>
    </row>
    <row r="1490" spans="1:4">
      <c r="A1490" s="2" t="s">
        <v>3426</v>
      </c>
      <c r="B1490" s="79" t="s">
        <v>1097</v>
      </c>
      <c r="C1490" s="79" t="str">
        <f t="shared" si="23"/>
        <v>1818Stalowa Wola</v>
      </c>
      <c r="D1490" s="2" t="s">
        <v>1988</v>
      </c>
    </row>
    <row r="1491" spans="1:4">
      <c r="A1491" s="2" t="s">
        <v>3426</v>
      </c>
      <c r="B1491" s="79" t="s">
        <v>3427</v>
      </c>
      <c r="C1491" s="79" t="str">
        <f t="shared" si="23"/>
        <v>1818Bojanów</v>
      </c>
      <c r="D1491" s="2" t="s">
        <v>1969</v>
      </c>
    </row>
    <row r="1492" spans="1:4">
      <c r="A1492" s="2" t="s">
        <v>3426</v>
      </c>
      <c r="B1492" s="79" t="s">
        <v>3428</v>
      </c>
      <c r="C1492" s="79" t="str">
        <f t="shared" si="23"/>
        <v>1818Pysznica</v>
      </c>
      <c r="D1492" s="2" t="s">
        <v>1989</v>
      </c>
    </row>
    <row r="1493" spans="1:4">
      <c r="A1493" s="2" t="s">
        <v>3426</v>
      </c>
      <c r="B1493" s="79" t="s">
        <v>3429</v>
      </c>
      <c r="C1493" s="79" t="str">
        <f t="shared" si="23"/>
        <v>1818Radomyśl nad Sanem</v>
      </c>
      <c r="D1493" s="2" t="s">
        <v>1970</v>
      </c>
    </row>
    <row r="1494" spans="1:4">
      <c r="A1494" s="2" t="s">
        <v>3426</v>
      </c>
      <c r="B1494" s="79" t="s">
        <v>3430</v>
      </c>
      <c r="C1494" s="79" t="str">
        <f t="shared" si="23"/>
        <v>1818Zaklików</v>
      </c>
      <c r="D1494" s="2" t="s">
        <v>1990</v>
      </c>
    </row>
    <row r="1495" spans="1:4">
      <c r="A1495" s="2" t="s">
        <v>3426</v>
      </c>
      <c r="B1495" s="79" t="s">
        <v>3431</v>
      </c>
      <c r="C1495" s="79" t="str">
        <f t="shared" si="23"/>
        <v>1818Zaleszany</v>
      </c>
      <c r="D1495" s="2" t="s">
        <v>1971</v>
      </c>
    </row>
    <row r="1496" spans="1:4">
      <c r="A1496" s="2" t="s">
        <v>3432</v>
      </c>
      <c r="B1496" s="79" t="s">
        <v>3433</v>
      </c>
      <c r="C1496" s="79" t="str">
        <f t="shared" si="23"/>
        <v>1819Czudec</v>
      </c>
      <c r="D1496" s="2" t="s">
        <v>1988</v>
      </c>
    </row>
    <row r="1497" spans="1:4">
      <c r="A1497" s="2" t="s">
        <v>3432</v>
      </c>
      <c r="B1497" s="79" t="s">
        <v>3434</v>
      </c>
      <c r="C1497" s="79" t="str">
        <f t="shared" si="23"/>
        <v>1819Frysztak</v>
      </c>
      <c r="D1497" s="2" t="s">
        <v>1969</v>
      </c>
    </row>
    <row r="1498" spans="1:4">
      <c r="A1498" s="2" t="s">
        <v>3432</v>
      </c>
      <c r="B1498" s="79" t="s">
        <v>3435</v>
      </c>
      <c r="C1498" s="79" t="str">
        <f t="shared" si="23"/>
        <v>1819Niebylec</v>
      </c>
      <c r="D1498" s="2" t="s">
        <v>1989</v>
      </c>
    </row>
    <row r="1499" spans="1:4">
      <c r="A1499" s="2" t="s">
        <v>3432</v>
      </c>
      <c r="B1499" s="79" t="s">
        <v>1093</v>
      </c>
      <c r="C1499" s="79" t="str">
        <f t="shared" si="23"/>
        <v>1819Strzyżów</v>
      </c>
      <c r="D1499" s="2" t="s">
        <v>1970</v>
      </c>
    </row>
    <row r="1500" spans="1:4">
      <c r="A1500" s="2" t="s">
        <v>3432</v>
      </c>
      <c r="B1500" s="79" t="s">
        <v>2852</v>
      </c>
      <c r="C1500" s="79" t="str">
        <f t="shared" si="23"/>
        <v>1819Wiśniowa</v>
      </c>
      <c r="D1500" s="2" t="s">
        <v>1990</v>
      </c>
    </row>
    <row r="1501" spans="1:4">
      <c r="A1501" s="2" t="s">
        <v>3436</v>
      </c>
      <c r="B1501" s="79" t="s">
        <v>3437</v>
      </c>
      <c r="C1501" s="79" t="str">
        <f t="shared" si="23"/>
        <v>1820Baranów Sandomierski</v>
      </c>
      <c r="D1501" s="2" t="s">
        <v>1988</v>
      </c>
    </row>
    <row r="1502" spans="1:4">
      <c r="A1502" s="2" t="s">
        <v>3436</v>
      </c>
      <c r="B1502" s="79" t="s">
        <v>3438</v>
      </c>
      <c r="C1502" s="79" t="str">
        <f t="shared" si="23"/>
        <v>1820Gorzyce</v>
      </c>
      <c r="D1502" s="2" t="s">
        <v>1969</v>
      </c>
    </row>
    <row r="1503" spans="1:4">
      <c r="A1503" s="2" t="s">
        <v>3436</v>
      </c>
      <c r="B1503" s="79" t="s">
        <v>3439</v>
      </c>
      <c r="C1503" s="79" t="str">
        <f t="shared" si="23"/>
        <v>1820Grębów</v>
      </c>
      <c r="D1503" s="2" t="s">
        <v>1989</v>
      </c>
    </row>
    <row r="1504" spans="1:4">
      <c r="A1504" s="2" t="s">
        <v>3436</v>
      </c>
      <c r="B1504" s="79" t="s">
        <v>3440</v>
      </c>
      <c r="C1504" s="79" t="str">
        <f t="shared" si="23"/>
        <v>1820Nowa Dęba</v>
      </c>
      <c r="D1504" s="2" t="s">
        <v>1970</v>
      </c>
    </row>
    <row r="1505" spans="1:4">
      <c r="A1505" s="2" t="s">
        <v>3441</v>
      </c>
      <c r="B1505" s="79" t="s">
        <v>3442</v>
      </c>
      <c r="C1505" s="79" t="str">
        <f t="shared" si="23"/>
        <v>1821Baligród</v>
      </c>
      <c r="D1505" s="2" t="s">
        <v>1988</v>
      </c>
    </row>
    <row r="1506" spans="1:4">
      <c r="A1506" s="2" t="s">
        <v>3441</v>
      </c>
      <c r="B1506" s="79" t="s">
        <v>3443</v>
      </c>
      <c r="C1506" s="79" t="str">
        <f t="shared" si="23"/>
        <v>1821Cisna</v>
      </c>
      <c r="D1506" s="2" t="s">
        <v>1969</v>
      </c>
    </row>
    <row r="1507" spans="1:4">
      <c r="A1507" s="2" t="s">
        <v>3441</v>
      </c>
      <c r="B1507" s="79" t="s">
        <v>1137</v>
      </c>
      <c r="C1507" s="79" t="str">
        <f t="shared" si="23"/>
        <v>1821Lesko</v>
      </c>
      <c r="D1507" s="2" t="s">
        <v>1989</v>
      </c>
    </row>
    <row r="1508" spans="1:4">
      <c r="A1508" s="2" t="s">
        <v>3441</v>
      </c>
      <c r="B1508" s="79" t="s">
        <v>3444</v>
      </c>
      <c r="C1508" s="79" t="str">
        <f t="shared" si="23"/>
        <v>1821Olszanica</v>
      </c>
      <c r="D1508" s="2" t="s">
        <v>1970</v>
      </c>
    </row>
    <row r="1509" spans="1:4">
      <c r="A1509" s="2" t="s">
        <v>3441</v>
      </c>
      <c r="B1509" s="79" t="s">
        <v>3445</v>
      </c>
      <c r="C1509" s="79" t="str">
        <f t="shared" si="23"/>
        <v>1821Solina</v>
      </c>
      <c r="D1509" s="2" t="s">
        <v>1990</v>
      </c>
    </row>
    <row r="1510" spans="1:4">
      <c r="A1510" s="2" t="s">
        <v>3446</v>
      </c>
      <c r="B1510" s="79" t="s">
        <v>1141</v>
      </c>
      <c r="C1510" s="79" t="str">
        <f t="shared" si="23"/>
        <v>1861Krosno</v>
      </c>
      <c r="D1510" s="2" t="s">
        <v>1988</v>
      </c>
    </row>
    <row r="1511" spans="1:4">
      <c r="A1511" s="2" t="s">
        <v>3447</v>
      </c>
      <c r="B1511" s="79" t="s">
        <v>1113</v>
      </c>
      <c r="C1511" s="79" t="str">
        <f t="shared" si="23"/>
        <v>1862Przemyśl</v>
      </c>
      <c r="D1511" s="2" t="s">
        <v>1988</v>
      </c>
    </row>
    <row r="1512" spans="1:4">
      <c r="A1512" s="2" t="s">
        <v>3448</v>
      </c>
      <c r="B1512" s="79" t="s">
        <v>1165</v>
      </c>
      <c r="C1512" s="79" t="str">
        <f t="shared" si="23"/>
        <v>1863Rzeszów</v>
      </c>
      <c r="D1512" s="2" t="s">
        <v>1988</v>
      </c>
    </row>
    <row r="1513" spans="1:4">
      <c r="A1513" s="2" t="s">
        <v>3449</v>
      </c>
      <c r="B1513" s="79" t="s">
        <v>1089</v>
      </c>
      <c r="C1513" s="79" t="str">
        <f t="shared" si="23"/>
        <v>1864Tarnobrzeg</v>
      </c>
      <c r="D1513" s="2" t="s">
        <v>1988</v>
      </c>
    </row>
    <row r="1514" spans="1:4">
      <c r="A1514" s="2" t="s">
        <v>3450</v>
      </c>
      <c r="B1514" s="79" t="s">
        <v>1073</v>
      </c>
      <c r="C1514" s="79" t="str">
        <f t="shared" si="23"/>
        <v>2001Augustów</v>
      </c>
      <c r="D1514" s="2" t="s">
        <v>1988</v>
      </c>
    </row>
    <row r="1515" spans="1:4">
      <c r="A1515" s="2" t="s">
        <v>3450</v>
      </c>
      <c r="B1515" s="79" t="s">
        <v>3451</v>
      </c>
      <c r="C1515" s="79" t="str">
        <f t="shared" si="23"/>
        <v>2001Augustów - gmina wiejska</v>
      </c>
      <c r="D1515" s="2" t="s">
        <v>1969</v>
      </c>
    </row>
    <row r="1516" spans="1:4">
      <c r="A1516" s="2" t="s">
        <v>3450</v>
      </c>
      <c r="B1516" s="79" t="s">
        <v>3452</v>
      </c>
      <c r="C1516" s="79" t="str">
        <f t="shared" si="23"/>
        <v>2001Bargłów Kościelny</v>
      </c>
      <c r="D1516" s="2" t="s">
        <v>1989</v>
      </c>
    </row>
    <row r="1517" spans="1:4">
      <c r="A1517" s="2" t="s">
        <v>3450</v>
      </c>
      <c r="B1517" s="79" t="s">
        <v>3453</v>
      </c>
      <c r="C1517" s="79" t="str">
        <f t="shared" si="23"/>
        <v>2001Lipsk</v>
      </c>
      <c r="D1517" s="2" t="s">
        <v>1970</v>
      </c>
    </row>
    <row r="1518" spans="1:4">
      <c r="A1518" s="2" t="s">
        <v>3450</v>
      </c>
      <c r="B1518" s="79" t="s">
        <v>3454</v>
      </c>
      <c r="C1518" s="79" t="str">
        <f t="shared" si="23"/>
        <v>2001Nowinka</v>
      </c>
      <c r="D1518" s="2" t="s">
        <v>1990</v>
      </c>
    </row>
    <row r="1519" spans="1:4">
      <c r="A1519" s="2" t="s">
        <v>3450</v>
      </c>
      <c r="B1519" s="79" t="s">
        <v>3455</v>
      </c>
      <c r="C1519" s="79" t="str">
        <f t="shared" si="23"/>
        <v>2001Płaska</v>
      </c>
      <c r="D1519" s="2" t="s">
        <v>1971</v>
      </c>
    </row>
    <row r="1520" spans="1:4">
      <c r="A1520" s="2" t="s">
        <v>3450</v>
      </c>
      <c r="B1520" s="79" t="s">
        <v>3456</v>
      </c>
      <c r="C1520" s="79" t="str">
        <f t="shared" si="23"/>
        <v>2001Sztabin</v>
      </c>
      <c r="D1520" s="2" t="s">
        <v>1991</v>
      </c>
    </row>
    <row r="1521" spans="1:4">
      <c r="A1521" s="2" t="s">
        <v>3457</v>
      </c>
      <c r="B1521" s="79" t="s">
        <v>3458</v>
      </c>
      <c r="C1521" s="79" t="str">
        <f t="shared" si="23"/>
        <v>2002Choroszcz</v>
      </c>
      <c r="D1521" s="2" t="s">
        <v>1988</v>
      </c>
    </row>
    <row r="1522" spans="1:4">
      <c r="A1522" s="2" t="s">
        <v>3457</v>
      </c>
      <c r="B1522" s="79" t="s">
        <v>3459</v>
      </c>
      <c r="C1522" s="79" t="str">
        <f t="shared" si="23"/>
        <v>2002Czarna Białostocka</v>
      </c>
      <c r="D1522" s="2" t="s">
        <v>1969</v>
      </c>
    </row>
    <row r="1523" spans="1:4">
      <c r="A1523" s="2" t="s">
        <v>3457</v>
      </c>
      <c r="B1523" s="79" t="s">
        <v>3460</v>
      </c>
      <c r="C1523" s="79" t="str">
        <f t="shared" si="23"/>
        <v>2002Dobrzyniewo Duże</v>
      </c>
      <c r="D1523" s="2" t="s">
        <v>1989</v>
      </c>
    </row>
    <row r="1524" spans="1:4">
      <c r="A1524" s="2" t="s">
        <v>3457</v>
      </c>
      <c r="B1524" s="79" t="s">
        <v>3461</v>
      </c>
      <c r="C1524" s="79" t="str">
        <f t="shared" si="23"/>
        <v>2002Gródek</v>
      </c>
      <c r="D1524" s="2" t="s">
        <v>1970</v>
      </c>
    </row>
    <row r="1525" spans="1:4">
      <c r="A1525" s="2" t="s">
        <v>3457</v>
      </c>
      <c r="B1525" s="79" t="s">
        <v>3462</v>
      </c>
      <c r="C1525" s="79" t="str">
        <f t="shared" si="23"/>
        <v>2002Juchnowiec Kościelny</v>
      </c>
      <c r="D1525" s="2" t="s">
        <v>1990</v>
      </c>
    </row>
    <row r="1526" spans="1:4">
      <c r="A1526" s="2" t="s">
        <v>3457</v>
      </c>
      <c r="B1526" s="79" t="s">
        <v>3463</v>
      </c>
      <c r="C1526" s="79" t="str">
        <f t="shared" si="23"/>
        <v>2002Łapy</v>
      </c>
      <c r="D1526" s="2" t="s">
        <v>1971</v>
      </c>
    </row>
    <row r="1527" spans="1:4">
      <c r="A1527" s="2" t="s">
        <v>3457</v>
      </c>
      <c r="B1527" s="79" t="s">
        <v>3464</v>
      </c>
      <c r="C1527" s="79" t="str">
        <f t="shared" si="23"/>
        <v>2002Michałowo</v>
      </c>
      <c r="D1527" s="2" t="s">
        <v>1991</v>
      </c>
    </row>
    <row r="1528" spans="1:4">
      <c r="A1528" s="2" t="s">
        <v>3457</v>
      </c>
      <c r="B1528" s="79" t="s">
        <v>2663</v>
      </c>
      <c r="C1528" s="79" t="str">
        <f t="shared" si="23"/>
        <v>2002Poświętne</v>
      </c>
      <c r="D1528" s="2" t="s">
        <v>1972</v>
      </c>
    </row>
    <row r="1529" spans="1:4">
      <c r="A1529" s="2" t="s">
        <v>3457</v>
      </c>
      <c r="B1529" s="79" t="s">
        <v>3465</v>
      </c>
      <c r="C1529" s="79" t="str">
        <f t="shared" si="23"/>
        <v>2002Supraśl</v>
      </c>
      <c r="D1529" s="2" t="s">
        <v>1992</v>
      </c>
    </row>
    <row r="1530" spans="1:4">
      <c r="A1530" s="2" t="s">
        <v>3457</v>
      </c>
      <c r="B1530" s="79" t="s">
        <v>3466</v>
      </c>
      <c r="C1530" s="79" t="str">
        <f t="shared" si="23"/>
        <v>2002Suraż</v>
      </c>
      <c r="D1530" s="2" t="s">
        <v>1973</v>
      </c>
    </row>
    <row r="1531" spans="1:4">
      <c r="A1531" s="2" t="s">
        <v>3457</v>
      </c>
      <c r="B1531" s="79" t="s">
        <v>3467</v>
      </c>
      <c r="C1531" s="79" t="str">
        <f t="shared" si="23"/>
        <v>2002Turośń Kościelna</v>
      </c>
      <c r="D1531" s="2" t="s">
        <v>1993</v>
      </c>
    </row>
    <row r="1532" spans="1:4">
      <c r="A1532" s="2" t="s">
        <v>3457</v>
      </c>
      <c r="B1532" s="79" t="s">
        <v>3468</v>
      </c>
      <c r="C1532" s="79" t="str">
        <f t="shared" si="23"/>
        <v>2002Tykocin</v>
      </c>
      <c r="D1532" s="2" t="s">
        <v>1974</v>
      </c>
    </row>
    <row r="1533" spans="1:4">
      <c r="A1533" s="2" t="s">
        <v>3457</v>
      </c>
      <c r="B1533" s="79" t="s">
        <v>3469</v>
      </c>
      <c r="C1533" s="79" t="str">
        <f t="shared" si="23"/>
        <v>2002Wasilków</v>
      </c>
      <c r="D1533" s="2" t="s">
        <v>1994</v>
      </c>
    </row>
    <row r="1534" spans="1:4">
      <c r="A1534" s="2" t="s">
        <v>3457</v>
      </c>
      <c r="B1534" s="79" t="s">
        <v>3470</v>
      </c>
      <c r="C1534" s="79" t="str">
        <f t="shared" si="23"/>
        <v>2002Zabłudów</v>
      </c>
      <c r="D1534" s="2" t="s">
        <v>1975</v>
      </c>
    </row>
    <row r="1535" spans="1:4">
      <c r="A1535" s="2" t="s">
        <v>3457</v>
      </c>
      <c r="B1535" s="79" t="s">
        <v>3471</v>
      </c>
      <c r="C1535" s="79" t="str">
        <f t="shared" si="23"/>
        <v>2002Zawady</v>
      </c>
      <c r="D1535" s="2" t="s">
        <v>1995</v>
      </c>
    </row>
    <row r="1536" spans="1:4">
      <c r="A1536" s="2" t="s">
        <v>3472</v>
      </c>
      <c r="B1536" s="79" t="s">
        <v>1069</v>
      </c>
      <c r="C1536" s="79" t="str">
        <f t="shared" si="23"/>
        <v>2003Bielsk Podlaski</v>
      </c>
      <c r="D1536" s="2" t="s">
        <v>1988</v>
      </c>
    </row>
    <row r="1537" spans="1:4">
      <c r="A1537" s="2" t="s">
        <v>3472</v>
      </c>
      <c r="B1537" s="79" t="s">
        <v>3473</v>
      </c>
      <c r="C1537" s="79" t="str">
        <f t="shared" si="23"/>
        <v>2003Brańsk</v>
      </c>
      <c r="D1537" s="2" t="s">
        <v>1969</v>
      </c>
    </row>
    <row r="1538" spans="1:4">
      <c r="A1538" s="2" t="s">
        <v>3472</v>
      </c>
      <c r="B1538" s="79" t="s">
        <v>1069</v>
      </c>
      <c r="C1538" s="79" t="str">
        <f t="shared" si="23"/>
        <v>2003Bielsk Podlaski</v>
      </c>
      <c r="D1538" s="2" t="s">
        <v>1989</v>
      </c>
    </row>
    <row r="1539" spans="1:4">
      <c r="A1539" s="2" t="s">
        <v>3472</v>
      </c>
      <c r="B1539" s="79" t="s">
        <v>3474</v>
      </c>
      <c r="C1539" s="79" t="str">
        <f t="shared" ref="C1539:C1602" si="24">A1539&amp;B1539</f>
        <v>2003Boćki</v>
      </c>
      <c r="D1539" s="2" t="s">
        <v>1970</v>
      </c>
    </row>
    <row r="1540" spans="1:4">
      <c r="A1540" s="2" t="s">
        <v>3472</v>
      </c>
      <c r="B1540" s="79" t="s">
        <v>3473</v>
      </c>
      <c r="C1540" s="79" t="str">
        <f t="shared" si="24"/>
        <v>2003Brańsk</v>
      </c>
      <c r="D1540" s="2" t="s">
        <v>1990</v>
      </c>
    </row>
    <row r="1541" spans="1:4">
      <c r="A1541" s="2" t="s">
        <v>3472</v>
      </c>
      <c r="B1541" s="79" t="s">
        <v>3475</v>
      </c>
      <c r="C1541" s="79" t="str">
        <f t="shared" si="24"/>
        <v>2003Orla</v>
      </c>
      <c r="D1541" s="2" t="s">
        <v>1971</v>
      </c>
    </row>
    <row r="1542" spans="1:4">
      <c r="A1542" s="2" t="s">
        <v>3472</v>
      </c>
      <c r="B1542" s="79" t="s">
        <v>3476</v>
      </c>
      <c r="C1542" s="79" t="str">
        <f t="shared" si="24"/>
        <v>2003Rudka</v>
      </c>
      <c r="D1542" s="2" t="s">
        <v>1991</v>
      </c>
    </row>
    <row r="1543" spans="1:4">
      <c r="A1543" s="2" t="s">
        <v>3472</v>
      </c>
      <c r="B1543" s="79" t="s">
        <v>3477</v>
      </c>
      <c r="C1543" s="79" t="str">
        <f t="shared" si="24"/>
        <v>2003Wyszki</v>
      </c>
      <c r="D1543" s="2" t="s">
        <v>1972</v>
      </c>
    </row>
    <row r="1544" spans="1:4">
      <c r="A1544" s="2" t="s">
        <v>3478</v>
      </c>
      <c r="B1544" s="79" t="s">
        <v>1065</v>
      </c>
      <c r="C1544" s="79" t="str">
        <f t="shared" si="24"/>
        <v>2004Grajewo</v>
      </c>
      <c r="D1544" s="2" t="s">
        <v>1988</v>
      </c>
    </row>
    <row r="1545" spans="1:4">
      <c r="A1545" s="2" t="s">
        <v>3478</v>
      </c>
      <c r="B1545" s="79" t="s">
        <v>3479</v>
      </c>
      <c r="C1545" s="79" t="str">
        <f t="shared" si="24"/>
        <v>2004Grajewo - gmina wiejska</v>
      </c>
      <c r="D1545" s="2" t="s">
        <v>1969</v>
      </c>
    </row>
    <row r="1546" spans="1:4">
      <c r="A1546" s="2" t="s">
        <v>3478</v>
      </c>
      <c r="B1546" s="79" t="s">
        <v>3480</v>
      </c>
      <c r="C1546" s="79" t="str">
        <f t="shared" si="24"/>
        <v>2004Radziłów</v>
      </c>
      <c r="D1546" s="2" t="s">
        <v>1989</v>
      </c>
    </row>
    <row r="1547" spans="1:4">
      <c r="A1547" s="2" t="s">
        <v>3478</v>
      </c>
      <c r="B1547" s="79" t="s">
        <v>3481</v>
      </c>
      <c r="C1547" s="79" t="str">
        <f t="shared" si="24"/>
        <v>2004Rajgród</v>
      </c>
      <c r="D1547" s="2" t="s">
        <v>1970</v>
      </c>
    </row>
    <row r="1548" spans="1:4">
      <c r="A1548" s="2" t="s">
        <v>3478</v>
      </c>
      <c r="B1548" s="79" t="s">
        <v>3482</v>
      </c>
      <c r="C1548" s="79" t="str">
        <f t="shared" si="24"/>
        <v>2004Szczuczyn</v>
      </c>
      <c r="D1548" s="2" t="s">
        <v>1990</v>
      </c>
    </row>
    <row r="1549" spans="1:4">
      <c r="A1549" s="2" t="s">
        <v>3478</v>
      </c>
      <c r="B1549" s="79" t="s">
        <v>2055</v>
      </c>
      <c r="C1549" s="79" t="str">
        <f t="shared" si="24"/>
        <v>2004Wąsosz</v>
      </c>
      <c r="D1549" s="2" t="s">
        <v>1971</v>
      </c>
    </row>
    <row r="1550" spans="1:4">
      <c r="A1550" s="2" t="s">
        <v>3483</v>
      </c>
      <c r="B1550" s="79" t="s">
        <v>1061</v>
      </c>
      <c r="C1550" s="79" t="str">
        <f t="shared" si="24"/>
        <v>2005Hajnówka</v>
      </c>
      <c r="D1550" s="2" t="s">
        <v>1988</v>
      </c>
    </row>
    <row r="1551" spans="1:4">
      <c r="A1551" s="2" t="s">
        <v>3483</v>
      </c>
      <c r="B1551" s="79" t="s">
        <v>3484</v>
      </c>
      <c r="C1551" s="79" t="str">
        <f t="shared" si="24"/>
        <v>2005Białowieża</v>
      </c>
      <c r="D1551" s="2" t="s">
        <v>1969</v>
      </c>
    </row>
    <row r="1552" spans="1:4">
      <c r="A1552" s="2" t="s">
        <v>3483</v>
      </c>
      <c r="B1552" s="79" t="s">
        <v>3485</v>
      </c>
      <c r="C1552" s="79" t="str">
        <f t="shared" si="24"/>
        <v>2005Czeremcha</v>
      </c>
      <c r="D1552" s="2" t="s">
        <v>1989</v>
      </c>
    </row>
    <row r="1553" spans="1:4">
      <c r="A1553" s="2" t="s">
        <v>3483</v>
      </c>
      <c r="B1553" s="79" t="s">
        <v>3486</v>
      </c>
      <c r="C1553" s="79" t="str">
        <f t="shared" si="24"/>
        <v>2005Czyże</v>
      </c>
      <c r="D1553" s="2" t="s">
        <v>1970</v>
      </c>
    </row>
    <row r="1554" spans="1:4">
      <c r="A1554" s="2" t="s">
        <v>3483</v>
      </c>
      <c r="B1554" s="79" t="s">
        <v>3487</v>
      </c>
      <c r="C1554" s="79" t="str">
        <f t="shared" si="24"/>
        <v>2005Dubicze Cerkiewne</v>
      </c>
      <c r="D1554" s="2" t="s">
        <v>1990</v>
      </c>
    </row>
    <row r="1555" spans="1:4">
      <c r="A1555" s="2" t="s">
        <v>3483</v>
      </c>
      <c r="B1555" s="79" t="s">
        <v>1061</v>
      </c>
      <c r="C1555" s="79" t="str">
        <f t="shared" si="24"/>
        <v>2005Hajnówka</v>
      </c>
      <c r="D1555" s="2" t="s">
        <v>1971</v>
      </c>
    </row>
    <row r="1556" spans="1:4">
      <c r="A1556" s="2" t="s">
        <v>3483</v>
      </c>
      <c r="B1556" s="79" t="s">
        <v>3488</v>
      </c>
      <c r="C1556" s="79" t="str">
        <f t="shared" si="24"/>
        <v>2005Kleszczele</v>
      </c>
      <c r="D1556" s="2" t="s">
        <v>1991</v>
      </c>
    </row>
    <row r="1557" spans="1:4">
      <c r="A1557" s="2" t="s">
        <v>3483</v>
      </c>
      <c r="B1557" s="79" t="s">
        <v>3489</v>
      </c>
      <c r="C1557" s="79" t="str">
        <f t="shared" si="24"/>
        <v>2005Narew</v>
      </c>
      <c r="D1557" s="2" t="s">
        <v>1972</v>
      </c>
    </row>
    <row r="1558" spans="1:4">
      <c r="A1558" s="2" t="s">
        <v>3483</v>
      </c>
      <c r="B1558" s="79" t="s">
        <v>3490</v>
      </c>
      <c r="C1558" s="79" t="str">
        <f t="shared" si="24"/>
        <v>2005Narewka</v>
      </c>
      <c r="D1558" s="2" t="s">
        <v>1992</v>
      </c>
    </row>
    <row r="1559" spans="1:4">
      <c r="A1559" s="2" t="s">
        <v>3491</v>
      </c>
      <c r="B1559" s="79" t="s">
        <v>1057</v>
      </c>
      <c r="C1559" s="79" t="str">
        <f t="shared" si="24"/>
        <v>2006Kolno</v>
      </c>
      <c r="D1559" s="2" t="s">
        <v>1988</v>
      </c>
    </row>
    <row r="1560" spans="1:4">
      <c r="A1560" s="2" t="s">
        <v>3491</v>
      </c>
      <c r="B1560" s="79" t="s">
        <v>3492</v>
      </c>
      <c r="C1560" s="79" t="str">
        <f t="shared" si="24"/>
        <v>2006Grabowo</v>
      </c>
      <c r="D1560" s="2" t="s">
        <v>1969</v>
      </c>
    </row>
    <row r="1561" spans="1:4">
      <c r="A1561" s="2" t="s">
        <v>3491</v>
      </c>
      <c r="B1561" s="79" t="s">
        <v>1057</v>
      </c>
      <c r="C1561" s="79" t="str">
        <f t="shared" si="24"/>
        <v>2006Kolno</v>
      </c>
      <c r="D1561" s="2" t="s">
        <v>1989</v>
      </c>
    </row>
    <row r="1562" spans="1:4">
      <c r="A1562" s="2" t="s">
        <v>3491</v>
      </c>
      <c r="B1562" s="79" t="s">
        <v>3493</v>
      </c>
      <c r="C1562" s="79" t="str">
        <f t="shared" si="24"/>
        <v>2006Mały Płock</v>
      </c>
      <c r="D1562" s="2" t="s">
        <v>1970</v>
      </c>
    </row>
    <row r="1563" spans="1:4">
      <c r="A1563" s="2" t="s">
        <v>3491</v>
      </c>
      <c r="B1563" s="79" t="s">
        <v>3494</v>
      </c>
      <c r="C1563" s="79" t="str">
        <f t="shared" si="24"/>
        <v>2006Stawiski</v>
      </c>
      <c r="D1563" s="2" t="s">
        <v>1990</v>
      </c>
    </row>
    <row r="1564" spans="1:4">
      <c r="A1564" s="2" t="s">
        <v>3491</v>
      </c>
      <c r="B1564" s="79" t="s">
        <v>3495</v>
      </c>
      <c r="C1564" s="79" t="str">
        <f t="shared" si="24"/>
        <v>2006Turośl</v>
      </c>
      <c r="D1564" s="2" t="s">
        <v>1971</v>
      </c>
    </row>
    <row r="1565" spans="1:4">
      <c r="A1565" s="2" t="s">
        <v>3496</v>
      </c>
      <c r="B1565" s="79" t="s">
        <v>3497</v>
      </c>
      <c r="C1565" s="79" t="str">
        <f t="shared" si="24"/>
        <v>2007Jedwabne</v>
      </c>
      <c r="D1565" s="2" t="s">
        <v>1988</v>
      </c>
    </row>
    <row r="1566" spans="1:4">
      <c r="A1566" s="2" t="s">
        <v>3496</v>
      </c>
      <c r="B1566" s="79" t="s">
        <v>1053</v>
      </c>
      <c r="C1566" s="79" t="str">
        <f t="shared" si="24"/>
        <v>2007Łomża</v>
      </c>
      <c r="D1566" s="2" t="s">
        <v>1969</v>
      </c>
    </row>
    <row r="1567" spans="1:4">
      <c r="A1567" s="2" t="s">
        <v>3496</v>
      </c>
      <c r="B1567" s="79" t="s">
        <v>3498</v>
      </c>
      <c r="C1567" s="79" t="str">
        <f t="shared" si="24"/>
        <v>2007Miastkowo</v>
      </c>
      <c r="D1567" s="2" t="s">
        <v>1989</v>
      </c>
    </row>
    <row r="1568" spans="1:4">
      <c r="A1568" s="2" t="s">
        <v>3496</v>
      </c>
      <c r="B1568" s="79" t="s">
        <v>3499</v>
      </c>
      <c r="C1568" s="79" t="str">
        <f t="shared" si="24"/>
        <v>2007Nowogród</v>
      </c>
      <c r="D1568" s="2" t="s">
        <v>1970</v>
      </c>
    </row>
    <row r="1569" spans="1:4">
      <c r="A1569" s="2" t="s">
        <v>3496</v>
      </c>
      <c r="B1569" s="79" t="s">
        <v>3500</v>
      </c>
      <c r="C1569" s="79" t="str">
        <f t="shared" si="24"/>
        <v>2007Piątnica</v>
      </c>
      <c r="D1569" s="2" t="s">
        <v>1990</v>
      </c>
    </row>
    <row r="1570" spans="1:4">
      <c r="A1570" s="2" t="s">
        <v>3496</v>
      </c>
      <c r="B1570" s="79" t="s">
        <v>3501</v>
      </c>
      <c r="C1570" s="79" t="str">
        <f t="shared" si="24"/>
        <v>2007Przytuły</v>
      </c>
      <c r="D1570" s="2" t="s">
        <v>1971</v>
      </c>
    </row>
    <row r="1571" spans="1:4">
      <c r="A1571" s="2" t="s">
        <v>3496</v>
      </c>
      <c r="B1571" s="79" t="s">
        <v>3502</v>
      </c>
      <c r="C1571" s="79" t="str">
        <f t="shared" si="24"/>
        <v>2007Śniadowo</v>
      </c>
      <c r="D1571" s="2" t="s">
        <v>1991</v>
      </c>
    </row>
    <row r="1572" spans="1:4">
      <c r="A1572" s="2" t="s">
        <v>3496</v>
      </c>
      <c r="B1572" s="79" t="s">
        <v>3503</v>
      </c>
      <c r="C1572" s="79" t="str">
        <f t="shared" si="24"/>
        <v>2007Wizna</v>
      </c>
      <c r="D1572" s="2" t="s">
        <v>1972</v>
      </c>
    </row>
    <row r="1573" spans="1:4">
      <c r="A1573" s="2" t="s">
        <v>3496</v>
      </c>
      <c r="B1573" s="79" t="s">
        <v>3504</v>
      </c>
      <c r="C1573" s="79" t="str">
        <f t="shared" si="24"/>
        <v>2007Zbójna</v>
      </c>
      <c r="D1573" s="2" t="s">
        <v>1992</v>
      </c>
    </row>
    <row r="1574" spans="1:4">
      <c r="A1574" s="2" t="s">
        <v>3505</v>
      </c>
      <c r="B1574" s="79" t="s">
        <v>3506</v>
      </c>
      <c r="C1574" s="79" t="str">
        <f t="shared" si="24"/>
        <v>2008Goniądz</v>
      </c>
      <c r="D1574" s="2" t="s">
        <v>1988</v>
      </c>
    </row>
    <row r="1575" spans="1:4">
      <c r="A1575" s="2" t="s">
        <v>3505</v>
      </c>
      <c r="B1575" s="79" t="s">
        <v>3507</v>
      </c>
      <c r="C1575" s="79" t="str">
        <f t="shared" si="24"/>
        <v>2008Jasionówka</v>
      </c>
      <c r="D1575" s="2" t="s">
        <v>1969</v>
      </c>
    </row>
    <row r="1576" spans="1:4">
      <c r="A1576" s="2" t="s">
        <v>3505</v>
      </c>
      <c r="B1576" s="79" t="s">
        <v>3508</v>
      </c>
      <c r="C1576" s="79" t="str">
        <f t="shared" si="24"/>
        <v>2008Jaświły</v>
      </c>
      <c r="D1576" s="2" t="s">
        <v>1989</v>
      </c>
    </row>
    <row r="1577" spans="1:4">
      <c r="A1577" s="2" t="s">
        <v>3505</v>
      </c>
      <c r="B1577" s="79" t="s">
        <v>3509</v>
      </c>
      <c r="C1577" s="79" t="str">
        <f t="shared" si="24"/>
        <v>2008Knyszyn</v>
      </c>
      <c r="D1577" s="2" t="s">
        <v>1970</v>
      </c>
    </row>
    <row r="1578" spans="1:4">
      <c r="A1578" s="2" t="s">
        <v>3505</v>
      </c>
      <c r="B1578" s="79" t="s">
        <v>3510</v>
      </c>
      <c r="C1578" s="79" t="str">
        <f t="shared" si="24"/>
        <v>2008Krypno</v>
      </c>
      <c r="D1578" s="2" t="s">
        <v>1990</v>
      </c>
    </row>
    <row r="1579" spans="1:4">
      <c r="A1579" s="2" t="s">
        <v>3505</v>
      </c>
      <c r="B1579" s="79" t="s">
        <v>1049</v>
      </c>
      <c r="C1579" s="79" t="str">
        <f t="shared" si="24"/>
        <v>2008Mońki</v>
      </c>
      <c r="D1579" s="2" t="s">
        <v>1971</v>
      </c>
    </row>
    <row r="1580" spans="1:4">
      <c r="A1580" s="2" t="s">
        <v>3505</v>
      </c>
      <c r="B1580" s="79" t="s">
        <v>3511</v>
      </c>
      <c r="C1580" s="79" t="str">
        <f t="shared" si="24"/>
        <v>2008Trzcianne</v>
      </c>
      <c r="D1580" s="2" t="s">
        <v>1991</v>
      </c>
    </row>
    <row r="1581" spans="1:4">
      <c r="A1581" s="2" t="s">
        <v>3512</v>
      </c>
      <c r="B1581" s="79" t="s">
        <v>3513</v>
      </c>
      <c r="C1581" s="79" t="str">
        <f t="shared" si="24"/>
        <v>2009Sejny</v>
      </c>
      <c r="D1581" s="2" t="s">
        <v>1988</v>
      </c>
    </row>
    <row r="1582" spans="1:4">
      <c r="A1582" s="2" t="s">
        <v>3512</v>
      </c>
      <c r="B1582" s="79" t="s">
        <v>3514</v>
      </c>
      <c r="C1582" s="79" t="str">
        <f t="shared" si="24"/>
        <v>2009Giby</v>
      </c>
      <c r="D1582" s="2" t="s">
        <v>1969</v>
      </c>
    </row>
    <row r="1583" spans="1:4">
      <c r="A1583" s="2" t="s">
        <v>3512</v>
      </c>
      <c r="B1583" s="79" t="s">
        <v>3515</v>
      </c>
      <c r="C1583" s="79" t="str">
        <f t="shared" si="24"/>
        <v>2009Krasnopol</v>
      </c>
      <c r="D1583" s="2" t="s">
        <v>1989</v>
      </c>
    </row>
    <row r="1584" spans="1:4">
      <c r="A1584" s="2" t="s">
        <v>3512</v>
      </c>
      <c r="B1584" s="79" t="s">
        <v>3516</v>
      </c>
      <c r="C1584" s="79" t="str">
        <f t="shared" si="24"/>
        <v>2009Puńsk</v>
      </c>
      <c r="D1584" s="2" t="s">
        <v>1970</v>
      </c>
    </row>
    <row r="1585" spans="1:4">
      <c r="A1585" s="2" t="s">
        <v>3512</v>
      </c>
      <c r="B1585" s="79" t="s">
        <v>3513</v>
      </c>
      <c r="C1585" s="79" t="str">
        <f t="shared" si="24"/>
        <v>2009Sejny</v>
      </c>
      <c r="D1585" s="2" t="s">
        <v>1990</v>
      </c>
    </row>
    <row r="1586" spans="1:4">
      <c r="A1586" s="2" t="s">
        <v>3517</v>
      </c>
      <c r="B1586" s="79" t="s">
        <v>1045</v>
      </c>
      <c r="C1586" s="79" t="str">
        <f t="shared" si="24"/>
        <v>2010Siemiatycze</v>
      </c>
      <c r="D1586" s="2" t="s">
        <v>1988</v>
      </c>
    </row>
    <row r="1587" spans="1:4">
      <c r="A1587" s="2" t="s">
        <v>3517</v>
      </c>
      <c r="B1587" s="79" t="s">
        <v>3518</v>
      </c>
      <c r="C1587" s="79" t="str">
        <f t="shared" si="24"/>
        <v>2010Drohiczyn</v>
      </c>
      <c r="D1587" s="2" t="s">
        <v>1969</v>
      </c>
    </row>
    <row r="1588" spans="1:4">
      <c r="A1588" s="2" t="s">
        <v>3517</v>
      </c>
      <c r="B1588" s="79" t="s">
        <v>3519</v>
      </c>
      <c r="C1588" s="79" t="str">
        <f t="shared" si="24"/>
        <v>2010Dziadkowice</v>
      </c>
      <c r="D1588" s="2" t="s">
        <v>1989</v>
      </c>
    </row>
    <row r="1589" spans="1:4">
      <c r="A1589" s="2" t="s">
        <v>3517</v>
      </c>
      <c r="B1589" s="79" t="s">
        <v>3520</v>
      </c>
      <c r="C1589" s="79" t="str">
        <f t="shared" si="24"/>
        <v>2010Grodzisk</v>
      </c>
      <c r="D1589" s="2" t="s">
        <v>1970</v>
      </c>
    </row>
    <row r="1590" spans="1:4">
      <c r="A1590" s="2" t="s">
        <v>3517</v>
      </c>
      <c r="B1590" s="79" t="s">
        <v>3521</v>
      </c>
      <c r="C1590" s="79" t="str">
        <f t="shared" si="24"/>
        <v>2010Mielnik</v>
      </c>
      <c r="D1590" s="2" t="s">
        <v>1990</v>
      </c>
    </row>
    <row r="1591" spans="1:4">
      <c r="A1591" s="2" t="s">
        <v>3517</v>
      </c>
      <c r="B1591" s="79" t="s">
        <v>3522</v>
      </c>
      <c r="C1591" s="79" t="str">
        <f t="shared" si="24"/>
        <v>2010Milejczyce</v>
      </c>
      <c r="D1591" s="2" t="s">
        <v>1971</v>
      </c>
    </row>
    <row r="1592" spans="1:4">
      <c r="A1592" s="2" t="s">
        <v>3517</v>
      </c>
      <c r="B1592" s="79" t="s">
        <v>3523</v>
      </c>
      <c r="C1592" s="79" t="str">
        <f t="shared" si="24"/>
        <v>2010Nurzec-Stacja</v>
      </c>
      <c r="D1592" s="2" t="s">
        <v>1991</v>
      </c>
    </row>
    <row r="1593" spans="1:4">
      <c r="A1593" s="2" t="s">
        <v>3517</v>
      </c>
      <c r="B1593" s="79" t="s">
        <v>3524</v>
      </c>
      <c r="C1593" s="79" t="str">
        <f t="shared" si="24"/>
        <v>2010Perlejewo</v>
      </c>
      <c r="D1593" s="2" t="s">
        <v>1972</v>
      </c>
    </row>
    <row r="1594" spans="1:4">
      <c r="A1594" s="2" t="s">
        <v>3517</v>
      </c>
      <c r="B1594" s="79" t="s">
        <v>1045</v>
      </c>
      <c r="C1594" s="79" t="str">
        <f t="shared" si="24"/>
        <v>2010Siemiatycze</v>
      </c>
      <c r="D1594" s="2" t="s">
        <v>1992</v>
      </c>
    </row>
    <row r="1595" spans="1:4">
      <c r="A1595" s="2" t="s">
        <v>3525</v>
      </c>
      <c r="B1595" s="79" t="s">
        <v>3526</v>
      </c>
      <c r="C1595" s="79" t="str">
        <f t="shared" si="24"/>
        <v>2011Dąbrowa Białostocka</v>
      </c>
      <c r="D1595" s="2" t="s">
        <v>1988</v>
      </c>
    </row>
    <row r="1596" spans="1:4">
      <c r="A1596" s="2" t="s">
        <v>3525</v>
      </c>
      <c r="B1596" s="79" t="s">
        <v>3527</v>
      </c>
      <c r="C1596" s="79" t="str">
        <f t="shared" si="24"/>
        <v>2011Janów</v>
      </c>
      <c r="D1596" s="2" t="s">
        <v>1969</v>
      </c>
    </row>
    <row r="1597" spans="1:4">
      <c r="A1597" s="2" t="s">
        <v>3525</v>
      </c>
      <c r="B1597" s="79" t="s">
        <v>3528</v>
      </c>
      <c r="C1597" s="79" t="str">
        <f t="shared" si="24"/>
        <v>2011Korycin</v>
      </c>
      <c r="D1597" s="2" t="s">
        <v>1989</v>
      </c>
    </row>
    <row r="1598" spans="1:4">
      <c r="A1598" s="2" t="s">
        <v>3525</v>
      </c>
      <c r="B1598" s="79" t="s">
        <v>3529</v>
      </c>
      <c r="C1598" s="79" t="str">
        <f t="shared" si="24"/>
        <v>2011Krynki</v>
      </c>
      <c r="D1598" s="2" t="s">
        <v>1970</v>
      </c>
    </row>
    <row r="1599" spans="1:4">
      <c r="A1599" s="2" t="s">
        <v>3525</v>
      </c>
      <c r="B1599" s="79" t="s">
        <v>3530</v>
      </c>
      <c r="C1599" s="79" t="str">
        <f t="shared" si="24"/>
        <v>2011Kuźnica</v>
      </c>
      <c r="D1599" s="2" t="s">
        <v>1990</v>
      </c>
    </row>
    <row r="1600" spans="1:4">
      <c r="A1600" s="2" t="s">
        <v>3525</v>
      </c>
      <c r="B1600" s="79" t="s">
        <v>3531</v>
      </c>
      <c r="C1600" s="79" t="str">
        <f t="shared" si="24"/>
        <v>2011Nowy Dwór</v>
      </c>
      <c r="D1600" s="2" t="s">
        <v>1971</v>
      </c>
    </row>
    <row r="1601" spans="1:4">
      <c r="A1601" s="2" t="s">
        <v>3525</v>
      </c>
      <c r="B1601" s="79" t="s">
        <v>3532</v>
      </c>
      <c r="C1601" s="79" t="str">
        <f t="shared" si="24"/>
        <v>2011Sidra</v>
      </c>
      <c r="D1601" s="2" t="s">
        <v>1991</v>
      </c>
    </row>
    <row r="1602" spans="1:4">
      <c r="A1602" s="2" t="s">
        <v>3525</v>
      </c>
      <c r="B1602" s="79" t="s">
        <v>1041</v>
      </c>
      <c r="C1602" s="79" t="str">
        <f t="shared" si="24"/>
        <v>2011Sokółka</v>
      </c>
      <c r="D1602" s="2" t="s">
        <v>1972</v>
      </c>
    </row>
    <row r="1603" spans="1:4">
      <c r="A1603" s="2" t="s">
        <v>3525</v>
      </c>
      <c r="B1603" s="79" t="s">
        <v>3533</v>
      </c>
      <c r="C1603" s="79" t="str">
        <f t="shared" ref="C1603:C1666" si="25">A1603&amp;B1603</f>
        <v>2011Suchowola</v>
      </c>
      <c r="D1603" s="2" t="s">
        <v>1992</v>
      </c>
    </row>
    <row r="1604" spans="1:4">
      <c r="A1604" s="2" t="s">
        <v>3525</v>
      </c>
      <c r="B1604" s="79" t="s">
        <v>3534</v>
      </c>
      <c r="C1604" s="79" t="str">
        <f t="shared" si="25"/>
        <v>2011Szudziałowo</v>
      </c>
      <c r="D1604" s="2" t="s">
        <v>1973</v>
      </c>
    </row>
    <row r="1605" spans="1:4">
      <c r="A1605" s="2" t="s">
        <v>3535</v>
      </c>
      <c r="B1605" s="79" t="s">
        <v>3536</v>
      </c>
      <c r="C1605" s="79" t="str">
        <f t="shared" si="25"/>
        <v>2012Bakałarzewo</v>
      </c>
      <c r="D1605" s="2" t="s">
        <v>1988</v>
      </c>
    </row>
    <row r="1606" spans="1:4">
      <c r="A1606" s="2" t="s">
        <v>3535</v>
      </c>
      <c r="B1606" s="79" t="s">
        <v>3537</v>
      </c>
      <c r="C1606" s="79" t="str">
        <f t="shared" si="25"/>
        <v>2012Filipów</v>
      </c>
      <c r="D1606" s="2" t="s">
        <v>1969</v>
      </c>
    </row>
    <row r="1607" spans="1:4">
      <c r="A1607" s="2" t="s">
        <v>3535</v>
      </c>
      <c r="B1607" s="79" t="s">
        <v>3538</v>
      </c>
      <c r="C1607" s="79" t="str">
        <f t="shared" si="25"/>
        <v>2012Jeleniewo</v>
      </c>
      <c r="D1607" s="2" t="s">
        <v>1989</v>
      </c>
    </row>
    <row r="1608" spans="1:4">
      <c r="A1608" s="2" t="s">
        <v>3535</v>
      </c>
      <c r="B1608" s="79" t="s">
        <v>3539</v>
      </c>
      <c r="C1608" s="79" t="str">
        <f t="shared" si="25"/>
        <v>2012Przerośl</v>
      </c>
      <c r="D1608" s="2" t="s">
        <v>1970</v>
      </c>
    </row>
    <row r="1609" spans="1:4">
      <c r="A1609" s="2" t="s">
        <v>3535</v>
      </c>
      <c r="B1609" s="79" t="s">
        <v>3540</v>
      </c>
      <c r="C1609" s="79" t="str">
        <f t="shared" si="25"/>
        <v>2012Raczki</v>
      </c>
      <c r="D1609" s="2" t="s">
        <v>1990</v>
      </c>
    </row>
    <row r="1610" spans="1:4">
      <c r="A1610" s="2" t="s">
        <v>3535</v>
      </c>
      <c r="B1610" s="79" t="s">
        <v>3541</v>
      </c>
      <c r="C1610" s="79" t="str">
        <f t="shared" si="25"/>
        <v>2012Rutka-Tartak</v>
      </c>
      <c r="D1610" s="2" t="s">
        <v>1971</v>
      </c>
    </row>
    <row r="1611" spans="1:4">
      <c r="A1611" s="2" t="s">
        <v>3535</v>
      </c>
      <c r="B1611" s="79" t="s">
        <v>1037</v>
      </c>
      <c r="C1611" s="79" t="str">
        <f t="shared" si="25"/>
        <v>2012Suwałki</v>
      </c>
      <c r="D1611" s="2" t="s">
        <v>1991</v>
      </c>
    </row>
    <row r="1612" spans="1:4">
      <c r="A1612" s="2" t="s">
        <v>3535</v>
      </c>
      <c r="B1612" s="79" t="s">
        <v>3542</v>
      </c>
      <c r="C1612" s="79" t="str">
        <f t="shared" si="25"/>
        <v>2012Szypliszki</v>
      </c>
      <c r="D1612" s="2" t="s">
        <v>1972</v>
      </c>
    </row>
    <row r="1613" spans="1:4">
      <c r="A1613" s="2" t="s">
        <v>3535</v>
      </c>
      <c r="B1613" s="79" t="s">
        <v>3543</v>
      </c>
      <c r="C1613" s="79" t="str">
        <f t="shared" si="25"/>
        <v>2012Wiżajny</v>
      </c>
      <c r="D1613" s="2" t="s">
        <v>1992</v>
      </c>
    </row>
    <row r="1614" spans="1:4">
      <c r="A1614" s="2" t="s">
        <v>3544</v>
      </c>
      <c r="B1614" s="79" t="s">
        <v>1033</v>
      </c>
      <c r="C1614" s="79" t="str">
        <f t="shared" si="25"/>
        <v>2013Wysokie Mazowieckie</v>
      </c>
      <c r="D1614" s="2" t="s">
        <v>1988</v>
      </c>
    </row>
    <row r="1615" spans="1:4">
      <c r="A1615" s="2" t="s">
        <v>3544</v>
      </c>
      <c r="B1615" s="79" t="s">
        <v>3545</v>
      </c>
      <c r="C1615" s="79" t="str">
        <f t="shared" si="25"/>
        <v>2013Ciechanowiec</v>
      </c>
      <c r="D1615" s="2" t="s">
        <v>1969</v>
      </c>
    </row>
    <row r="1616" spans="1:4">
      <c r="A1616" s="2" t="s">
        <v>3544</v>
      </c>
      <c r="B1616" s="79" t="s">
        <v>3546</v>
      </c>
      <c r="C1616" s="79" t="str">
        <f t="shared" si="25"/>
        <v>2013Czyżew</v>
      </c>
      <c r="D1616" s="2" t="s">
        <v>1989</v>
      </c>
    </row>
    <row r="1617" spans="1:4">
      <c r="A1617" s="2" t="s">
        <v>3544</v>
      </c>
      <c r="B1617" s="79" t="s">
        <v>3547</v>
      </c>
      <c r="C1617" s="79" t="str">
        <f t="shared" si="25"/>
        <v>2013Klukowo</v>
      </c>
      <c r="D1617" s="2" t="s">
        <v>1970</v>
      </c>
    </row>
    <row r="1618" spans="1:4">
      <c r="A1618" s="2" t="s">
        <v>3544</v>
      </c>
      <c r="B1618" s="79" t="s">
        <v>3548</v>
      </c>
      <c r="C1618" s="79" t="str">
        <f t="shared" si="25"/>
        <v>2013Kobylin-Borzymy</v>
      </c>
      <c r="D1618" s="2" t="s">
        <v>1990</v>
      </c>
    </row>
    <row r="1619" spans="1:4">
      <c r="A1619" s="2" t="s">
        <v>3544</v>
      </c>
      <c r="B1619" s="79" t="s">
        <v>3549</v>
      </c>
      <c r="C1619" s="79" t="str">
        <f t="shared" si="25"/>
        <v>2013Kulesze Kościelne</v>
      </c>
      <c r="D1619" s="2" t="s">
        <v>1971</v>
      </c>
    </row>
    <row r="1620" spans="1:4">
      <c r="A1620" s="2" t="s">
        <v>3544</v>
      </c>
      <c r="B1620" s="79" t="s">
        <v>3550</v>
      </c>
      <c r="C1620" s="79" t="str">
        <f t="shared" si="25"/>
        <v>2013Nowe Piekuty</v>
      </c>
      <c r="D1620" s="2" t="s">
        <v>1991</v>
      </c>
    </row>
    <row r="1621" spans="1:4">
      <c r="A1621" s="2" t="s">
        <v>3544</v>
      </c>
      <c r="B1621" s="79" t="s">
        <v>3551</v>
      </c>
      <c r="C1621" s="79" t="str">
        <f t="shared" si="25"/>
        <v>2013Sokoły</v>
      </c>
      <c r="D1621" s="2" t="s">
        <v>1972</v>
      </c>
    </row>
    <row r="1622" spans="1:4">
      <c r="A1622" s="2" t="s">
        <v>3544</v>
      </c>
      <c r="B1622" s="79" t="s">
        <v>3552</v>
      </c>
      <c r="C1622" s="79" t="str">
        <f t="shared" si="25"/>
        <v>2013Szepietowo</v>
      </c>
      <c r="D1622" s="2" t="s">
        <v>1992</v>
      </c>
    </row>
    <row r="1623" spans="1:4">
      <c r="A1623" s="2" t="s">
        <v>3544</v>
      </c>
      <c r="B1623" s="79" t="s">
        <v>1033</v>
      </c>
      <c r="C1623" s="79" t="str">
        <f t="shared" si="25"/>
        <v>2013Wysokie Mazowieckie</v>
      </c>
      <c r="D1623" s="2" t="s">
        <v>1973</v>
      </c>
    </row>
    <row r="1624" spans="1:4">
      <c r="A1624" s="2" t="s">
        <v>3553</v>
      </c>
      <c r="B1624" s="79" t="s">
        <v>1028</v>
      </c>
      <c r="C1624" s="79" t="str">
        <f t="shared" si="25"/>
        <v>2014Zambrów</v>
      </c>
      <c r="D1624" s="2" t="s">
        <v>1988</v>
      </c>
    </row>
    <row r="1625" spans="1:4">
      <c r="A1625" s="2" t="s">
        <v>3553</v>
      </c>
      <c r="B1625" s="79" t="s">
        <v>3554</v>
      </c>
      <c r="C1625" s="79" t="str">
        <f t="shared" si="25"/>
        <v>2014Kołaki Kościelne</v>
      </c>
      <c r="D1625" s="2" t="s">
        <v>1969</v>
      </c>
    </row>
    <row r="1626" spans="1:4">
      <c r="A1626" s="2" t="s">
        <v>3553</v>
      </c>
      <c r="B1626" s="79" t="s">
        <v>3555</v>
      </c>
      <c r="C1626" s="79" t="str">
        <f t="shared" si="25"/>
        <v>2014Rutki</v>
      </c>
      <c r="D1626" s="2" t="s">
        <v>1989</v>
      </c>
    </row>
    <row r="1627" spans="1:4">
      <c r="A1627" s="2" t="s">
        <v>3553</v>
      </c>
      <c r="B1627" s="79" t="s">
        <v>3556</v>
      </c>
      <c r="C1627" s="79" t="str">
        <f t="shared" si="25"/>
        <v>2014Szumowo</v>
      </c>
      <c r="D1627" s="2" t="s">
        <v>1970</v>
      </c>
    </row>
    <row r="1628" spans="1:4">
      <c r="A1628" s="2" t="s">
        <v>3553</v>
      </c>
      <c r="B1628" s="79" t="s">
        <v>1028</v>
      </c>
      <c r="C1628" s="79" t="str">
        <f t="shared" si="25"/>
        <v>2014Zambrów</v>
      </c>
      <c r="D1628" s="2" t="s">
        <v>1990</v>
      </c>
    </row>
    <row r="1629" spans="1:4">
      <c r="A1629" s="2" t="s">
        <v>3557</v>
      </c>
      <c r="B1629" s="79" t="s">
        <v>1077</v>
      </c>
      <c r="C1629" s="79" t="str">
        <f t="shared" si="25"/>
        <v>2061Białystok</v>
      </c>
      <c r="D1629" s="2" t="s">
        <v>1988</v>
      </c>
    </row>
    <row r="1630" spans="1:4">
      <c r="A1630" s="2" t="s">
        <v>3558</v>
      </c>
      <c r="B1630" s="79" t="s">
        <v>1053</v>
      </c>
      <c r="C1630" s="79" t="str">
        <f t="shared" si="25"/>
        <v>2062Łomża</v>
      </c>
      <c r="D1630" s="2" t="s">
        <v>1988</v>
      </c>
    </row>
    <row r="1631" spans="1:4">
      <c r="A1631" s="2" t="s">
        <v>3559</v>
      </c>
      <c r="B1631" s="79" t="s">
        <v>1037</v>
      </c>
      <c r="C1631" s="79" t="str">
        <f t="shared" si="25"/>
        <v>2063Suwałki</v>
      </c>
      <c r="D1631" s="2" t="s">
        <v>1988</v>
      </c>
    </row>
    <row r="1632" spans="1:4">
      <c r="A1632" s="2" t="s">
        <v>3560</v>
      </c>
      <c r="B1632" s="79" t="s">
        <v>3561</v>
      </c>
      <c r="C1632" s="79" t="str">
        <f t="shared" si="25"/>
        <v>2201Borzytuchom</v>
      </c>
      <c r="D1632" s="2" t="s">
        <v>1988</v>
      </c>
    </row>
    <row r="1633" spans="1:4">
      <c r="A1633" s="2" t="s">
        <v>3560</v>
      </c>
      <c r="B1633" s="79" t="s">
        <v>1007</v>
      </c>
      <c r="C1633" s="79" t="str">
        <f t="shared" si="25"/>
        <v>2201Bytów</v>
      </c>
      <c r="D1633" s="2" t="s">
        <v>1969</v>
      </c>
    </row>
    <row r="1634" spans="1:4">
      <c r="A1634" s="2" t="s">
        <v>3560</v>
      </c>
      <c r="B1634" s="79" t="s">
        <v>3562</v>
      </c>
      <c r="C1634" s="79" t="str">
        <f t="shared" si="25"/>
        <v>2201Czarna Dąbrówka</v>
      </c>
      <c r="D1634" s="2" t="s">
        <v>1989</v>
      </c>
    </row>
    <row r="1635" spans="1:4">
      <c r="A1635" s="2" t="s">
        <v>3560</v>
      </c>
      <c r="B1635" s="79" t="s">
        <v>3563</v>
      </c>
      <c r="C1635" s="79" t="str">
        <f t="shared" si="25"/>
        <v>2201Kołczygłowy</v>
      </c>
      <c r="D1635" s="2" t="s">
        <v>1970</v>
      </c>
    </row>
    <row r="1636" spans="1:4">
      <c r="A1636" s="2" t="s">
        <v>3560</v>
      </c>
      <c r="B1636" s="79" t="s">
        <v>3564</v>
      </c>
      <c r="C1636" s="79" t="str">
        <f t="shared" si="25"/>
        <v>2201Lipnica</v>
      </c>
      <c r="D1636" s="2" t="s">
        <v>1990</v>
      </c>
    </row>
    <row r="1637" spans="1:4">
      <c r="A1637" s="2" t="s">
        <v>3560</v>
      </c>
      <c r="B1637" s="79" t="s">
        <v>3565</v>
      </c>
      <c r="C1637" s="79" t="str">
        <f t="shared" si="25"/>
        <v>2201Miastko</v>
      </c>
      <c r="D1637" s="2" t="s">
        <v>1971</v>
      </c>
    </row>
    <row r="1638" spans="1:4">
      <c r="A1638" s="2" t="s">
        <v>3560</v>
      </c>
      <c r="B1638" s="79" t="s">
        <v>3566</v>
      </c>
      <c r="C1638" s="79" t="str">
        <f t="shared" si="25"/>
        <v>2201Parchowo</v>
      </c>
      <c r="D1638" s="2" t="s">
        <v>1991</v>
      </c>
    </row>
    <row r="1639" spans="1:4">
      <c r="A1639" s="2" t="s">
        <v>3560</v>
      </c>
      <c r="B1639" s="79" t="s">
        <v>3567</v>
      </c>
      <c r="C1639" s="79" t="str">
        <f t="shared" si="25"/>
        <v>2201Studzienice</v>
      </c>
      <c r="D1639" s="2" t="s">
        <v>1972</v>
      </c>
    </row>
    <row r="1640" spans="1:4">
      <c r="A1640" s="2" t="s">
        <v>3560</v>
      </c>
      <c r="B1640" s="79" t="s">
        <v>3568</v>
      </c>
      <c r="C1640" s="79" t="str">
        <f t="shared" si="25"/>
        <v>2201Trzebielino</v>
      </c>
      <c r="D1640" s="2" t="s">
        <v>1992</v>
      </c>
    </row>
    <row r="1641" spans="1:4">
      <c r="A1641" s="2" t="s">
        <v>3560</v>
      </c>
      <c r="B1641" s="79" t="s">
        <v>3569</v>
      </c>
      <c r="C1641" s="79" t="str">
        <f t="shared" si="25"/>
        <v>2201Tuchomie</v>
      </c>
      <c r="D1641" s="2" t="s">
        <v>1973</v>
      </c>
    </row>
    <row r="1642" spans="1:4">
      <c r="A1642" s="2" t="s">
        <v>3570</v>
      </c>
      <c r="B1642" s="79" t="s">
        <v>1004</v>
      </c>
      <c r="C1642" s="79" t="str">
        <f t="shared" si="25"/>
        <v>2202Chojnice</v>
      </c>
      <c r="D1642" s="2" t="s">
        <v>1988</v>
      </c>
    </row>
    <row r="1643" spans="1:4">
      <c r="A1643" s="2" t="s">
        <v>3570</v>
      </c>
      <c r="B1643" s="79" t="s">
        <v>3571</v>
      </c>
      <c r="C1643" s="79" t="str">
        <f t="shared" si="25"/>
        <v>2202Brusy</v>
      </c>
      <c r="D1643" s="2" t="s">
        <v>1969</v>
      </c>
    </row>
    <row r="1644" spans="1:4">
      <c r="A1644" s="2" t="s">
        <v>3570</v>
      </c>
      <c r="B1644" s="79" t="s">
        <v>1004</v>
      </c>
      <c r="C1644" s="79" t="str">
        <f t="shared" si="25"/>
        <v>2202Chojnice</v>
      </c>
      <c r="D1644" s="2" t="s">
        <v>1989</v>
      </c>
    </row>
    <row r="1645" spans="1:4">
      <c r="A1645" s="2" t="s">
        <v>3570</v>
      </c>
      <c r="B1645" s="79" t="s">
        <v>3572</v>
      </c>
      <c r="C1645" s="79" t="str">
        <f t="shared" si="25"/>
        <v>2202Czersk</v>
      </c>
      <c r="D1645" s="2" t="s">
        <v>1970</v>
      </c>
    </row>
    <row r="1646" spans="1:4">
      <c r="A1646" s="2" t="s">
        <v>3570</v>
      </c>
      <c r="B1646" s="79" t="s">
        <v>3573</v>
      </c>
      <c r="C1646" s="79" t="str">
        <f t="shared" si="25"/>
        <v>2202Konarzyny</v>
      </c>
      <c r="D1646" s="2" t="s">
        <v>1990</v>
      </c>
    </row>
    <row r="1647" spans="1:4">
      <c r="A1647" s="2" t="s">
        <v>3574</v>
      </c>
      <c r="B1647" s="79" t="s">
        <v>1000</v>
      </c>
      <c r="C1647" s="79" t="str">
        <f t="shared" si="25"/>
        <v>2203Człuchów</v>
      </c>
      <c r="D1647" s="2" t="s">
        <v>1988</v>
      </c>
    </row>
    <row r="1648" spans="1:4">
      <c r="A1648" s="2" t="s">
        <v>3574</v>
      </c>
      <c r="B1648" s="79" t="s">
        <v>3575</v>
      </c>
      <c r="C1648" s="79" t="str">
        <f t="shared" si="25"/>
        <v>2203Czarne</v>
      </c>
      <c r="D1648" s="2" t="s">
        <v>1969</v>
      </c>
    </row>
    <row r="1649" spans="1:4">
      <c r="A1649" s="2" t="s">
        <v>3574</v>
      </c>
      <c r="B1649" s="79" t="s">
        <v>1000</v>
      </c>
      <c r="C1649" s="79" t="str">
        <f t="shared" si="25"/>
        <v>2203Człuchów</v>
      </c>
      <c r="D1649" s="2" t="s">
        <v>1989</v>
      </c>
    </row>
    <row r="1650" spans="1:4">
      <c r="A1650" s="2" t="s">
        <v>3574</v>
      </c>
      <c r="B1650" s="79" t="s">
        <v>3576</v>
      </c>
      <c r="C1650" s="79" t="str">
        <f t="shared" si="25"/>
        <v>2203Debrzno</v>
      </c>
      <c r="D1650" s="2" t="s">
        <v>1970</v>
      </c>
    </row>
    <row r="1651" spans="1:4">
      <c r="A1651" s="2" t="s">
        <v>3574</v>
      </c>
      <c r="B1651" s="79" t="s">
        <v>3577</v>
      </c>
      <c r="C1651" s="79" t="str">
        <f t="shared" si="25"/>
        <v>2203Koczała</v>
      </c>
      <c r="D1651" s="2" t="s">
        <v>1990</v>
      </c>
    </row>
    <row r="1652" spans="1:4">
      <c r="A1652" s="2" t="s">
        <v>3574</v>
      </c>
      <c r="B1652" s="79" t="s">
        <v>3578</v>
      </c>
      <c r="C1652" s="79" t="str">
        <f t="shared" si="25"/>
        <v>2203Przechlewo</v>
      </c>
      <c r="D1652" s="2" t="s">
        <v>1971</v>
      </c>
    </row>
    <row r="1653" spans="1:4">
      <c r="A1653" s="2" t="s">
        <v>3574</v>
      </c>
      <c r="B1653" s="79" t="s">
        <v>3579</v>
      </c>
      <c r="C1653" s="79" t="str">
        <f t="shared" si="25"/>
        <v>2203Rzeczenica</v>
      </c>
      <c r="D1653" s="2" t="s">
        <v>1991</v>
      </c>
    </row>
    <row r="1654" spans="1:4">
      <c r="A1654" s="2" t="s">
        <v>3580</v>
      </c>
      <c r="B1654" s="79" t="s">
        <v>976</v>
      </c>
      <c r="C1654" s="79" t="str">
        <f t="shared" si="25"/>
        <v>2204Pruszcz Gdański</v>
      </c>
      <c r="D1654" s="2" t="s">
        <v>1988</v>
      </c>
    </row>
    <row r="1655" spans="1:4">
      <c r="A1655" s="2" t="s">
        <v>3580</v>
      </c>
      <c r="B1655" s="79" t="s">
        <v>3581</v>
      </c>
      <c r="C1655" s="79" t="str">
        <f t="shared" si="25"/>
        <v>2204Cedry Wielkie</v>
      </c>
      <c r="D1655" s="2" t="s">
        <v>1969</v>
      </c>
    </row>
    <row r="1656" spans="1:4">
      <c r="A1656" s="2" t="s">
        <v>3580</v>
      </c>
      <c r="B1656" s="79" t="s">
        <v>3582</v>
      </c>
      <c r="C1656" s="79" t="str">
        <f t="shared" si="25"/>
        <v>2204Kolbudy</v>
      </c>
      <c r="D1656" s="2" t="s">
        <v>1989</v>
      </c>
    </row>
    <row r="1657" spans="1:4">
      <c r="A1657" s="2" t="s">
        <v>3580</v>
      </c>
      <c r="B1657" s="79" t="s">
        <v>976</v>
      </c>
      <c r="C1657" s="79" t="str">
        <f t="shared" si="25"/>
        <v>2204Pruszcz Gdański</v>
      </c>
      <c r="D1657" s="2" t="s">
        <v>1970</v>
      </c>
    </row>
    <row r="1658" spans="1:4">
      <c r="A1658" s="2" t="s">
        <v>3580</v>
      </c>
      <c r="B1658" s="79" t="s">
        <v>3583</v>
      </c>
      <c r="C1658" s="79" t="str">
        <f t="shared" si="25"/>
        <v>2204Przywidz</v>
      </c>
      <c r="D1658" s="2" t="s">
        <v>1990</v>
      </c>
    </row>
    <row r="1659" spans="1:4">
      <c r="A1659" s="2" t="s">
        <v>3580</v>
      </c>
      <c r="B1659" s="79" t="s">
        <v>3584</v>
      </c>
      <c r="C1659" s="79" t="str">
        <f t="shared" si="25"/>
        <v>2204Pszczółki</v>
      </c>
      <c r="D1659" s="2" t="s">
        <v>1971</v>
      </c>
    </row>
    <row r="1660" spans="1:4">
      <c r="A1660" s="2" t="s">
        <v>3580</v>
      </c>
      <c r="B1660" s="79" t="s">
        <v>3585</v>
      </c>
      <c r="C1660" s="79" t="str">
        <f t="shared" si="25"/>
        <v>2204Suchy Dąb</v>
      </c>
      <c r="D1660" s="2" t="s">
        <v>1991</v>
      </c>
    </row>
    <row r="1661" spans="1:4">
      <c r="A1661" s="2" t="s">
        <v>3580</v>
      </c>
      <c r="B1661" s="79" t="s">
        <v>3586</v>
      </c>
      <c r="C1661" s="79" t="str">
        <f t="shared" si="25"/>
        <v>2204Trąbki Wielkie</v>
      </c>
      <c r="D1661" s="2" t="s">
        <v>1972</v>
      </c>
    </row>
    <row r="1662" spans="1:4">
      <c r="A1662" s="2" t="s">
        <v>3587</v>
      </c>
      <c r="B1662" s="79" t="s">
        <v>3588</v>
      </c>
      <c r="C1662" s="79" t="str">
        <f t="shared" si="25"/>
        <v>2205Chmielno</v>
      </c>
      <c r="D1662" s="2" t="s">
        <v>1988</v>
      </c>
    </row>
    <row r="1663" spans="1:4">
      <c r="A1663" s="2" t="s">
        <v>3587</v>
      </c>
      <c r="B1663" s="79" t="s">
        <v>996</v>
      </c>
      <c r="C1663" s="79" t="str">
        <f t="shared" si="25"/>
        <v>2205Kartuzy</v>
      </c>
      <c r="D1663" s="2" t="s">
        <v>1969</v>
      </c>
    </row>
    <row r="1664" spans="1:4">
      <c r="A1664" s="2" t="s">
        <v>3587</v>
      </c>
      <c r="B1664" s="79" t="s">
        <v>3589</v>
      </c>
      <c r="C1664" s="79" t="str">
        <f t="shared" si="25"/>
        <v>2205Przodkowo</v>
      </c>
      <c r="D1664" s="2" t="s">
        <v>1989</v>
      </c>
    </row>
    <row r="1665" spans="1:4">
      <c r="A1665" s="2" t="s">
        <v>3587</v>
      </c>
      <c r="B1665" s="79" t="s">
        <v>3590</v>
      </c>
      <c r="C1665" s="79" t="str">
        <f t="shared" si="25"/>
        <v>2205Sierakowice</v>
      </c>
      <c r="D1665" s="2" t="s">
        <v>1970</v>
      </c>
    </row>
    <row r="1666" spans="1:4">
      <c r="A1666" s="2" t="s">
        <v>3587</v>
      </c>
      <c r="B1666" s="79" t="s">
        <v>3591</v>
      </c>
      <c r="C1666" s="79" t="str">
        <f t="shared" si="25"/>
        <v>2205Somonino</v>
      </c>
      <c r="D1666" s="2" t="s">
        <v>1990</v>
      </c>
    </row>
    <row r="1667" spans="1:4">
      <c r="A1667" s="2" t="s">
        <v>3587</v>
      </c>
      <c r="B1667" s="79" t="s">
        <v>2488</v>
      </c>
      <c r="C1667" s="79" t="str">
        <f t="shared" ref="C1667:C1730" si="26">A1667&amp;B1667</f>
        <v>2205Stężyca</v>
      </c>
      <c r="D1667" s="2" t="s">
        <v>1971</v>
      </c>
    </row>
    <row r="1668" spans="1:4">
      <c r="A1668" s="2" t="s">
        <v>3587</v>
      </c>
      <c r="B1668" s="79" t="s">
        <v>3592</v>
      </c>
      <c r="C1668" s="79" t="str">
        <f t="shared" si="26"/>
        <v>2205Sulęczyno</v>
      </c>
      <c r="D1668" s="2" t="s">
        <v>1991</v>
      </c>
    </row>
    <row r="1669" spans="1:4">
      <c r="A1669" s="2" t="s">
        <v>3587</v>
      </c>
      <c r="B1669" s="79" t="s">
        <v>3593</v>
      </c>
      <c r="C1669" s="79" t="str">
        <f t="shared" si="26"/>
        <v>2205Żukowo</v>
      </c>
      <c r="D1669" s="2" t="s">
        <v>1972</v>
      </c>
    </row>
    <row r="1670" spans="1:4">
      <c r="A1670" s="2" t="s">
        <v>3594</v>
      </c>
      <c r="B1670" s="79" t="s">
        <v>992</v>
      </c>
      <c r="C1670" s="79" t="str">
        <f t="shared" si="26"/>
        <v>2206Kościerzyna</v>
      </c>
      <c r="D1670" s="2" t="s">
        <v>1988</v>
      </c>
    </row>
    <row r="1671" spans="1:4">
      <c r="A1671" s="2" t="s">
        <v>3594</v>
      </c>
      <c r="B1671" s="79" t="s">
        <v>3595</v>
      </c>
      <c r="C1671" s="79" t="str">
        <f t="shared" si="26"/>
        <v>2206Dziemiany</v>
      </c>
      <c r="D1671" s="2" t="s">
        <v>1969</v>
      </c>
    </row>
    <row r="1672" spans="1:4">
      <c r="A1672" s="2" t="s">
        <v>3594</v>
      </c>
      <c r="B1672" s="79" t="s">
        <v>3596</v>
      </c>
      <c r="C1672" s="79" t="str">
        <f t="shared" si="26"/>
        <v>2206Karsin</v>
      </c>
      <c r="D1672" s="2" t="s">
        <v>1989</v>
      </c>
    </row>
    <row r="1673" spans="1:4">
      <c r="A1673" s="2" t="s">
        <v>3594</v>
      </c>
      <c r="B1673" s="79" t="s">
        <v>992</v>
      </c>
      <c r="C1673" s="79" t="str">
        <f t="shared" si="26"/>
        <v>2206Kościerzyna</v>
      </c>
      <c r="D1673" s="2" t="s">
        <v>1970</v>
      </c>
    </row>
    <row r="1674" spans="1:4">
      <c r="A1674" s="2" t="s">
        <v>3594</v>
      </c>
      <c r="B1674" s="79" t="s">
        <v>3597</v>
      </c>
      <c r="C1674" s="79" t="str">
        <f t="shared" si="26"/>
        <v>2206Liniewo</v>
      </c>
      <c r="D1674" s="2" t="s">
        <v>1990</v>
      </c>
    </row>
    <row r="1675" spans="1:4">
      <c r="A1675" s="2" t="s">
        <v>3594</v>
      </c>
      <c r="B1675" s="79" t="s">
        <v>3598</v>
      </c>
      <c r="C1675" s="79" t="str">
        <f t="shared" si="26"/>
        <v>2206Lipusz</v>
      </c>
      <c r="D1675" s="2" t="s">
        <v>1971</v>
      </c>
    </row>
    <row r="1676" spans="1:4">
      <c r="A1676" s="2" t="s">
        <v>3594</v>
      </c>
      <c r="B1676" s="79" t="s">
        <v>3599</v>
      </c>
      <c r="C1676" s="79" t="str">
        <f t="shared" si="26"/>
        <v>2206Nowa Karczma</v>
      </c>
      <c r="D1676" s="2" t="s">
        <v>1991</v>
      </c>
    </row>
    <row r="1677" spans="1:4">
      <c r="A1677" s="2" t="s">
        <v>3594</v>
      </c>
      <c r="B1677" s="79" t="s">
        <v>3600</v>
      </c>
      <c r="C1677" s="79" t="str">
        <f t="shared" si="26"/>
        <v>2206Stara Kiszewa</v>
      </c>
      <c r="D1677" s="2" t="s">
        <v>1972</v>
      </c>
    </row>
    <row r="1678" spans="1:4">
      <c r="A1678" s="2" t="s">
        <v>3601</v>
      </c>
      <c r="B1678" s="79" t="s">
        <v>988</v>
      </c>
      <c r="C1678" s="79" t="str">
        <f t="shared" si="26"/>
        <v>2207Kwidzyn</v>
      </c>
      <c r="D1678" s="2" t="s">
        <v>1988</v>
      </c>
    </row>
    <row r="1679" spans="1:4">
      <c r="A1679" s="2" t="s">
        <v>3601</v>
      </c>
      <c r="B1679" s="79" t="s">
        <v>3602</v>
      </c>
      <c r="C1679" s="79" t="str">
        <f t="shared" si="26"/>
        <v>2207Gardeja</v>
      </c>
      <c r="D1679" s="2" t="s">
        <v>1969</v>
      </c>
    </row>
    <row r="1680" spans="1:4">
      <c r="A1680" s="2" t="s">
        <v>3601</v>
      </c>
      <c r="B1680" s="79" t="s">
        <v>988</v>
      </c>
      <c r="C1680" s="79" t="str">
        <f t="shared" si="26"/>
        <v>2207Kwidzyn</v>
      </c>
      <c r="D1680" s="2" t="s">
        <v>1989</v>
      </c>
    </row>
    <row r="1681" spans="1:4">
      <c r="A1681" s="2" t="s">
        <v>3601</v>
      </c>
      <c r="B1681" s="79" t="s">
        <v>3603</v>
      </c>
      <c r="C1681" s="79" t="str">
        <f t="shared" si="26"/>
        <v>2207Prabuty</v>
      </c>
      <c r="D1681" s="2" t="s">
        <v>1970</v>
      </c>
    </row>
    <row r="1682" spans="1:4">
      <c r="A1682" s="2" t="s">
        <v>3601</v>
      </c>
      <c r="B1682" s="79" t="s">
        <v>3604</v>
      </c>
      <c r="C1682" s="79" t="str">
        <f t="shared" si="26"/>
        <v>2207Ryjewo</v>
      </c>
      <c r="D1682" s="2" t="s">
        <v>1990</v>
      </c>
    </row>
    <row r="1683" spans="1:4">
      <c r="A1683" s="2" t="s">
        <v>3601</v>
      </c>
      <c r="B1683" s="79" t="s">
        <v>3605</v>
      </c>
      <c r="C1683" s="79" t="str">
        <f t="shared" si="26"/>
        <v>2207Sadlinki</v>
      </c>
      <c r="D1683" s="2" t="s">
        <v>1971</v>
      </c>
    </row>
    <row r="1684" spans="1:4">
      <c r="A1684" s="2" t="s">
        <v>3606</v>
      </c>
      <c r="B1684" s="79" t="s">
        <v>984</v>
      </c>
      <c r="C1684" s="79" t="str">
        <f t="shared" si="26"/>
        <v>2208Lębork</v>
      </c>
      <c r="D1684" s="2" t="s">
        <v>1988</v>
      </c>
    </row>
    <row r="1685" spans="1:4">
      <c r="A1685" s="2" t="s">
        <v>3606</v>
      </c>
      <c r="B1685" s="79" t="s">
        <v>3607</v>
      </c>
      <c r="C1685" s="79" t="str">
        <f t="shared" si="26"/>
        <v>2208Łeba</v>
      </c>
      <c r="D1685" s="2" t="s">
        <v>1969</v>
      </c>
    </row>
    <row r="1686" spans="1:4">
      <c r="A1686" s="2" t="s">
        <v>3606</v>
      </c>
      <c r="B1686" s="79" t="s">
        <v>3608</v>
      </c>
      <c r="C1686" s="79" t="str">
        <f t="shared" si="26"/>
        <v>2208Cewice</v>
      </c>
      <c r="D1686" s="2" t="s">
        <v>1989</v>
      </c>
    </row>
    <row r="1687" spans="1:4">
      <c r="A1687" s="2" t="s">
        <v>3606</v>
      </c>
      <c r="B1687" s="79" t="s">
        <v>3609</v>
      </c>
      <c r="C1687" s="79" t="str">
        <f t="shared" si="26"/>
        <v>2208Nowa Wieś Lęborska</v>
      </c>
      <c r="D1687" s="2" t="s">
        <v>1970</v>
      </c>
    </row>
    <row r="1688" spans="1:4">
      <c r="A1688" s="2" t="s">
        <v>3606</v>
      </c>
      <c r="B1688" s="79" t="s">
        <v>3610</v>
      </c>
      <c r="C1688" s="79" t="str">
        <f t="shared" si="26"/>
        <v>2208Wicko</v>
      </c>
      <c r="D1688" s="2" t="s">
        <v>1990</v>
      </c>
    </row>
    <row r="1689" spans="1:4">
      <c r="A1689" s="2" t="s">
        <v>3611</v>
      </c>
      <c r="B1689" s="79" t="s">
        <v>980</v>
      </c>
      <c r="C1689" s="79" t="str">
        <f t="shared" si="26"/>
        <v>2209Malbork</v>
      </c>
      <c r="D1689" s="2" t="s">
        <v>1988</v>
      </c>
    </row>
    <row r="1690" spans="1:4">
      <c r="A1690" s="2" t="s">
        <v>3611</v>
      </c>
      <c r="B1690" s="79" t="s">
        <v>3612</v>
      </c>
      <c r="C1690" s="79" t="str">
        <f t="shared" si="26"/>
        <v>2209Lichnowy</v>
      </c>
      <c r="D1690" s="2" t="s">
        <v>1989</v>
      </c>
    </row>
    <row r="1691" spans="1:4">
      <c r="A1691" s="2" t="s">
        <v>3611</v>
      </c>
      <c r="B1691" s="79" t="s">
        <v>980</v>
      </c>
      <c r="C1691" s="79" t="str">
        <f t="shared" si="26"/>
        <v>2209Malbork</v>
      </c>
      <c r="D1691" s="2" t="s">
        <v>1970</v>
      </c>
    </row>
    <row r="1692" spans="1:4">
      <c r="A1692" s="2" t="s">
        <v>3611</v>
      </c>
      <c r="B1692" s="79" t="s">
        <v>3613</v>
      </c>
      <c r="C1692" s="79" t="str">
        <f t="shared" si="26"/>
        <v>2209Miłoradz</v>
      </c>
      <c r="D1692" s="2" t="s">
        <v>1971</v>
      </c>
    </row>
    <row r="1693" spans="1:4">
      <c r="A1693" s="2" t="s">
        <v>3611</v>
      </c>
      <c r="B1693" s="79" t="s">
        <v>3614</v>
      </c>
      <c r="C1693" s="79" t="str">
        <f t="shared" si="26"/>
        <v>2209Nowy Staw</v>
      </c>
      <c r="D1693" s="2" t="s">
        <v>1991</v>
      </c>
    </row>
    <row r="1694" spans="1:4">
      <c r="A1694" s="2" t="s">
        <v>3611</v>
      </c>
      <c r="B1694" s="79" t="s">
        <v>3615</v>
      </c>
      <c r="C1694" s="79" t="str">
        <f t="shared" si="26"/>
        <v>2209Stare Pole</v>
      </c>
      <c r="D1694" s="2" t="s">
        <v>1972</v>
      </c>
    </row>
    <row r="1695" spans="1:4">
      <c r="A1695" s="2" t="s">
        <v>3616</v>
      </c>
      <c r="B1695" s="79" t="s">
        <v>3617</v>
      </c>
      <c r="C1695" s="79" t="str">
        <f t="shared" si="26"/>
        <v>2210Krynica Morska</v>
      </c>
      <c r="D1695" s="2" t="s">
        <v>1988</v>
      </c>
    </row>
    <row r="1696" spans="1:4">
      <c r="A1696" s="2" t="s">
        <v>3616</v>
      </c>
      <c r="B1696" s="79" t="s">
        <v>3618</v>
      </c>
      <c r="C1696" s="79" t="str">
        <f t="shared" si="26"/>
        <v>2210Nowy Dwór Gdański</v>
      </c>
      <c r="D1696" s="2" t="s">
        <v>1969</v>
      </c>
    </row>
    <row r="1697" spans="1:4">
      <c r="A1697" s="2" t="s">
        <v>3616</v>
      </c>
      <c r="B1697" s="79" t="s">
        <v>3619</v>
      </c>
      <c r="C1697" s="79" t="str">
        <f t="shared" si="26"/>
        <v>2210Ostaszewo</v>
      </c>
      <c r="D1697" s="2" t="s">
        <v>1989</v>
      </c>
    </row>
    <row r="1698" spans="1:4">
      <c r="A1698" s="2" t="s">
        <v>3616</v>
      </c>
      <c r="B1698" s="79" t="s">
        <v>3620</v>
      </c>
      <c r="C1698" s="79" t="str">
        <f t="shared" si="26"/>
        <v>2210Stegna</v>
      </c>
      <c r="D1698" s="2" t="s">
        <v>1970</v>
      </c>
    </row>
    <row r="1699" spans="1:4">
      <c r="A1699" s="2" t="s">
        <v>3616</v>
      </c>
      <c r="B1699" s="79" t="s">
        <v>3621</v>
      </c>
      <c r="C1699" s="79" t="str">
        <f t="shared" si="26"/>
        <v>2210Sztutowo</v>
      </c>
      <c r="D1699" s="2" t="s">
        <v>1990</v>
      </c>
    </row>
    <row r="1700" spans="1:4">
      <c r="A1700" s="2" t="s">
        <v>3622</v>
      </c>
      <c r="B1700" s="79" t="s">
        <v>3623</v>
      </c>
      <c r="C1700" s="79" t="str">
        <f t="shared" si="26"/>
        <v>2211Hel</v>
      </c>
      <c r="D1700" s="2" t="s">
        <v>1988</v>
      </c>
    </row>
    <row r="1701" spans="1:4">
      <c r="A1701" s="2" t="s">
        <v>3622</v>
      </c>
      <c r="B1701" s="79" t="s">
        <v>3624</v>
      </c>
      <c r="C1701" s="79" t="str">
        <f t="shared" si="26"/>
        <v>2211Jastarnia</v>
      </c>
      <c r="D1701" s="2" t="s">
        <v>1969</v>
      </c>
    </row>
    <row r="1702" spans="1:4">
      <c r="A1702" s="2" t="s">
        <v>3622</v>
      </c>
      <c r="B1702" s="79" t="s">
        <v>972</v>
      </c>
      <c r="C1702" s="79" t="str">
        <f t="shared" si="26"/>
        <v>2211Puck</v>
      </c>
      <c r="D1702" s="2" t="s">
        <v>1989</v>
      </c>
    </row>
    <row r="1703" spans="1:4">
      <c r="A1703" s="2" t="s">
        <v>3622</v>
      </c>
      <c r="B1703" s="79" t="s">
        <v>3625</v>
      </c>
      <c r="C1703" s="79" t="str">
        <f t="shared" si="26"/>
        <v>2211Władysławowo</v>
      </c>
      <c r="D1703" s="2" t="s">
        <v>1970</v>
      </c>
    </row>
    <row r="1704" spans="1:4">
      <c r="A1704" s="2" t="s">
        <v>3622</v>
      </c>
      <c r="B1704" s="79" t="s">
        <v>3626</v>
      </c>
      <c r="C1704" s="79" t="str">
        <f t="shared" si="26"/>
        <v>2211Kosakowo</v>
      </c>
      <c r="D1704" s="2" t="s">
        <v>1990</v>
      </c>
    </row>
    <row r="1705" spans="1:4">
      <c r="A1705" s="2" t="s">
        <v>3622</v>
      </c>
      <c r="B1705" s="79" t="s">
        <v>3627</v>
      </c>
      <c r="C1705" s="79" t="str">
        <f t="shared" si="26"/>
        <v>2211Krokowa</v>
      </c>
      <c r="D1705" s="2" t="s">
        <v>1971</v>
      </c>
    </row>
    <row r="1706" spans="1:4">
      <c r="A1706" s="2" t="s">
        <v>3622</v>
      </c>
      <c r="B1706" s="79" t="s">
        <v>972</v>
      </c>
      <c r="C1706" s="79" t="str">
        <f t="shared" si="26"/>
        <v>2211Puck</v>
      </c>
      <c r="D1706" s="2" t="s">
        <v>1991</v>
      </c>
    </row>
    <row r="1707" spans="1:4">
      <c r="A1707" s="2" t="s">
        <v>3628</v>
      </c>
      <c r="B1707" s="79" t="s">
        <v>3629</v>
      </c>
      <c r="C1707" s="79" t="str">
        <f t="shared" si="26"/>
        <v>2212Ustka</v>
      </c>
      <c r="D1707" s="2" t="s">
        <v>1988</v>
      </c>
    </row>
    <row r="1708" spans="1:4">
      <c r="A1708" s="2" t="s">
        <v>3628</v>
      </c>
      <c r="B1708" s="79" t="s">
        <v>3630</v>
      </c>
      <c r="C1708" s="79" t="str">
        <f t="shared" si="26"/>
        <v>2212Damnica</v>
      </c>
      <c r="D1708" s="2" t="s">
        <v>1969</v>
      </c>
    </row>
    <row r="1709" spans="1:4">
      <c r="A1709" s="2" t="s">
        <v>3628</v>
      </c>
      <c r="B1709" s="79" t="s">
        <v>3631</v>
      </c>
      <c r="C1709" s="79" t="str">
        <f t="shared" si="26"/>
        <v>2212Dębnica Kaszubska</v>
      </c>
      <c r="D1709" s="2" t="s">
        <v>1989</v>
      </c>
    </row>
    <row r="1710" spans="1:4">
      <c r="A1710" s="2" t="s">
        <v>3628</v>
      </c>
      <c r="B1710" s="79" t="s">
        <v>3632</v>
      </c>
      <c r="C1710" s="79" t="str">
        <f t="shared" si="26"/>
        <v>2212Główczyce</v>
      </c>
      <c r="D1710" s="2" t="s">
        <v>1970</v>
      </c>
    </row>
    <row r="1711" spans="1:4">
      <c r="A1711" s="2" t="s">
        <v>3628</v>
      </c>
      <c r="B1711" s="79" t="s">
        <v>3633</v>
      </c>
      <c r="C1711" s="79" t="str">
        <f t="shared" si="26"/>
        <v>2212Kępice</v>
      </c>
      <c r="D1711" s="2" t="s">
        <v>1990</v>
      </c>
    </row>
    <row r="1712" spans="1:4">
      <c r="A1712" s="2" t="s">
        <v>3628</v>
      </c>
      <c r="B1712" s="79" t="s">
        <v>3634</v>
      </c>
      <c r="C1712" s="79" t="str">
        <f t="shared" si="26"/>
        <v>2212Kobylnica</v>
      </c>
      <c r="D1712" s="2" t="s">
        <v>1971</v>
      </c>
    </row>
    <row r="1713" spans="1:4">
      <c r="A1713" s="2" t="s">
        <v>3628</v>
      </c>
      <c r="B1713" s="79" t="s">
        <v>3635</v>
      </c>
      <c r="C1713" s="79" t="str">
        <f t="shared" si="26"/>
        <v>2212Potęgowo</v>
      </c>
      <c r="D1713" s="2" t="s">
        <v>1991</v>
      </c>
    </row>
    <row r="1714" spans="1:4">
      <c r="A1714" s="2" t="s">
        <v>3628</v>
      </c>
      <c r="B1714" s="79" t="s">
        <v>968</v>
      </c>
      <c r="C1714" s="79" t="str">
        <f t="shared" si="26"/>
        <v>2212Słupsk</v>
      </c>
      <c r="D1714" s="2" t="s">
        <v>1972</v>
      </c>
    </row>
    <row r="1715" spans="1:4">
      <c r="A1715" s="2" t="s">
        <v>3628</v>
      </c>
      <c r="B1715" s="79" t="s">
        <v>3636</v>
      </c>
      <c r="C1715" s="79" t="str">
        <f t="shared" si="26"/>
        <v>2212Smołdzino</v>
      </c>
      <c r="D1715" s="2" t="s">
        <v>1992</v>
      </c>
    </row>
    <row r="1716" spans="1:4">
      <c r="A1716" s="2" t="s">
        <v>3628</v>
      </c>
      <c r="B1716" s="79" t="s">
        <v>3629</v>
      </c>
      <c r="C1716" s="79" t="str">
        <f t="shared" si="26"/>
        <v>2212Ustka</v>
      </c>
      <c r="D1716" s="2" t="s">
        <v>1973</v>
      </c>
    </row>
    <row r="1717" spans="1:4">
      <c r="A1717" s="2" t="s">
        <v>3637</v>
      </c>
      <c r="B1717" s="79" t="s">
        <v>3638</v>
      </c>
      <c r="C1717" s="79" t="str">
        <f t="shared" si="26"/>
        <v>2213Czarna Woda</v>
      </c>
      <c r="D1717" s="2" t="s">
        <v>1988</v>
      </c>
    </row>
    <row r="1718" spans="1:4">
      <c r="A1718" s="2" t="s">
        <v>3637</v>
      </c>
      <c r="B1718" s="79" t="s">
        <v>3639</v>
      </c>
      <c r="C1718" s="79" t="str">
        <f t="shared" si="26"/>
        <v>2213Skórcz</v>
      </c>
      <c r="D1718" s="2" t="s">
        <v>1969</v>
      </c>
    </row>
    <row r="1719" spans="1:4">
      <c r="A1719" s="2" t="s">
        <v>3637</v>
      </c>
      <c r="B1719" s="79" t="s">
        <v>960</v>
      </c>
      <c r="C1719" s="79" t="str">
        <f t="shared" si="26"/>
        <v>2213Starogard Gdański</v>
      </c>
      <c r="D1719" s="2" t="s">
        <v>1989</v>
      </c>
    </row>
    <row r="1720" spans="1:4">
      <c r="A1720" s="2" t="s">
        <v>3637</v>
      </c>
      <c r="B1720" s="79" t="s">
        <v>3640</v>
      </c>
      <c r="C1720" s="79" t="str">
        <f t="shared" si="26"/>
        <v>2213Bobowo</v>
      </c>
      <c r="D1720" s="2" t="s">
        <v>1970</v>
      </c>
    </row>
    <row r="1721" spans="1:4">
      <c r="A1721" s="2" t="s">
        <v>3637</v>
      </c>
      <c r="B1721" s="79" t="s">
        <v>3641</v>
      </c>
      <c r="C1721" s="79" t="str">
        <f t="shared" si="26"/>
        <v>2213Kaliska</v>
      </c>
      <c r="D1721" s="2" t="s">
        <v>1990</v>
      </c>
    </row>
    <row r="1722" spans="1:4">
      <c r="A1722" s="2" t="s">
        <v>3637</v>
      </c>
      <c r="B1722" s="79" t="s">
        <v>3642</v>
      </c>
      <c r="C1722" s="79" t="str">
        <f t="shared" si="26"/>
        <v>2213Lubichowo</v>
      </c>
      <c r="D1722" s="2" t="s">
        <v>1971</v>
      </c>
    </row>
    <row r="1723" spans="1:4">
      <c r="A1723" s="2" t="s">
        <v>3637</v>
      </c>
      <c r="B1723" s="79" t="s">
        <v>3643</v>
      </c>
      <c r="C1723" s="79" t="str">
        <f t="shared" si="26"/>
        <v>2213Osieczna</v>
      </c>
      <c r="D1723" s="2" t="s">
        <v>1991</v>
      </c>
    </row>
    <row r="1724" spans="1:4">
      <c r="A1724" s="2" t="s">
        <v>3637</v>
      </c>
      <c r="B1724" s="79" t="s">
        <v>2211</v>
      </c>
      <c r="C1724" s="79" t="str">
        <f t="shared" si="26"/>
        <v>2213Osiek</v>
      </c>
      <c r="D1724" s="2" t="s">
        <v>1972</v>
      </c>
    </row>
    <row r="1725" spans="1:4">
      <c r="A1725" s="2" t="s">
        <v>3637</v>
      </c>
      <c r="B1725" s="79" t="s">
        <v>3644</v>
      </c>
      <c r="C1725" s="79" t="str">
        <f t="shared" si="26"/>
        <v>2213Skarszewy</v>
      </c>
      <c r="D1725" s="2" t="s">
        <v>1992</v>
      </c>
    </row>
    <row r="1726" spans="1:4">
      <c r="A1726" s="2" t="s">
        <v>3637</v>
      </c>
      <c r="B1726" s="79" t="s">
        <v>3639</v>
      </c>
      <c r="C1726" s="79" t="str">
        <f t="shared" si="26"/>
        <v>2213Skórcz</v>
      </c>
      <c r="D1726" s="2" t="s">
        <v>1973</v>
      </c>
    </row>
    <row r="1727" spans="1:4">
      <c r="A1727" s="2" t="s">
        <v>3637</v>
      </c>
      <c r="B1727" s="79" t="s">
        <v>3645</v>
      </c>
      <c r="C1727" s="79" t="str">
        <f t="shared" si="26"/>
        <v>2213Smętowo Graniczne</v>
      </c>
      <c r="D1727" s="2" t="s">
        <v>1993</v>
      </c>
    </row>
    <row r="1728" spans="1:4">
      <c r="A1728" s="2" t="s">
        <v>3637</v>
      </c>
      <c r="B1728" s="79" t="s">
        <v>960</v>
      </c>
      <c r="C1728" s="79" t="str">
        <f t="shared" si="26"/>
        <v>2213Starogard Gdański</v>
      </c>
      <c r="D1728" s="2" t="s">
        <v>1974</v>
      </c>
    </row>
    <row r="1729" spans="1:4">
      <c r="A1729" s="2" t="s">
        <v>3637</v>
      </c>
      <c r="B1729" s="79" t="s">
        <v>3646</v>
      </c>
      <c r="C1729" s="79" t="str">
        <f t="shared" si="26"/>
        <v>2213Zblewo</v>
      </c>
      <c r="D1729" s="2" t="s">
        <v>1994</v>
      </c>
    </row>
    <row r="1730" spans="1:4">
      <c r="A1730" s="2" t="s">
        <v>3647</v>
      </c>
      <c r="B1730" s="79" t="s">
        <v>956</v>
      </c>
      <c r="C1730" s="79" t="str">
        <f t="shared" si="26"/>
        <v>2214Tczew</v>
      </c>
      <c r="D1730" s="2" t="s">
        <v>1988</v>
      </c>
    </row>
    <row r="1731" spans="1:4">
      <c r="A1731" s="2" t="s">
        <v>3647</v>
      </c>
      <c r="B1731" s="79" t="s">
        <v>3648</v>
      </c>
      <c r="C1731" s="79" t="str">
        <f t="shared" ref="C1731:C1794" si="27">A1731&amp;B1731</f>
        <v>2214Gniew</v>
      </c>
      <c r="D1731" s="2" t="s">
        <v>1969</v>
      </c>
    </row>
    <row r="1732" spans="1:4">
      <c r="A1732" s="2" t="s">
        <v>3647</v>
      </c>
      <c r="B1732" s="79" t="s">
        <v>3649</v>
      </c>
      <c r="C1732" s="79" t="str">
        <f t="shared" si="27"/>
        <v>2214Morzeszczyn</v>
      </c>
      <c r="D1732" s="2" t="s">
        <v>1989</v>
      </c>
    </row>
    <row r="1733" spans="1:4">
      <c r="A1733" s="2" t="s">
        <v>3647</v>
      </c>
      <c r="B1733" s="79" t="s">
        <v>3650</v>
      </c>
      <c r="C1733" s="79" t="str">
        <f t="shared" si="27"/>
        <v>2214Pelplin</v>
      </c>
      <c r="D1733" s="2" t="s">
        <v>1970</v>
      </c>
    </row>
    <row r="1734" spans="1:4">
      <c r="A1734" s="2" t="s">
        <v>3647</v>
      </c>
      <c r="B1734" s="79" t="s">
        <v>3651</v>
      </c>
      <c r="C1734" s="79" t="str">
        <f t="shared" si="27"/>
        <v>2214Subkowy</v>
      </c>
      <c r="D1734" s="2" t="s">
        <v>1990</v>
      </c>
    </row>
    <row r="1735" spans="1:4">
      <c r="A1735" s="2" t="s">
        <v>3647</v>
      </c>
      <c r="B1735" s="79" t="s">
        <v>956</v>
      </c>
      <c r="C1735" s="79" t="str">
        <f t="shared" si="27"/>
        <v>2214Tczew</v>
      </c>
      <c r="D1735" s="2" t="s">
        <v>1971</v>
      </c>
    </row>
    <row r="1736" spans="1:4">
      <c r="A1736" s="2" t="s">
        <v>3652</v>
      </c>
      <c r="B1736" s="79" t="s">
        <v>3653</v>
      </c>
      <c r="C1736" s="79" t="str">
        <f t="shared" si="27"/>
        <v>2215Reda</v>
      </c>
      <c r="D1736" s="2" t="s">
        <v>1988</v>
      </c>
    </row>
    <row r="1737" spans="1:4">
      <c r="A1737" s="2" t="s">
        <v>3652</v>
      </c>
      <c r="B1737" s="79" t="s">
        <v>3654</v>
      </c>
      <c r="C1737" s="79" t="str">
        <f t="shared" si="27"/>
        <v>2215Rumia</v>
      </c>
      <c r="D1737" s="2" t="s">
        <v>1969</v>
      </c>
    </row>
    <row r="1738" spans="1:4">
      <c r="A1738" s="2" t="s">
        <v>3652</v>
      </c>
      <c r="B1738" s="79" t="s">
        <v>951</v>
      </c>
      <c r="C1738" s="79" t="str">
        <f t="shared" si="27"/>
        <v>2215Wejherowo</v>
      </c>
      <c r="D1738" s="2" t="s">
        <v>1989</v>
      </c>
    </row>
    <row r="1739" spans="1:4">
      <c r="A1739" s="2" t="s">
        <v>3652</v>
      </c>
      <c r="B1739" s="79" t="s">
        <v>3655</v>
      </c>
      <c r="C1739" s="79" t="str">
        <f t="shared" si="27"/>
        <v>2215Choczewo</v>
      </c>
      <c r="D1739" s="2" t="s">
        <v>1970</v>
      </c>
    </row>
    <row r="1740" spans="1:4">
      <c r="A1740" s="2" t="s">
        <v>3652</v>
      </c>
      <c r="B1740" s="79" t="s">
        <v>3656</v>
      </c>
      <c r="C1740" s="79" t="str">
        <f t="shared" si="27"/>
        <v>2215Gniewino</v>
      </c>
      <c r="D1740" s="2" t="s">
        <v>1990</v>
      </c>
    </row>
    <row r="1741" spans="1:4">
      <c r="A1741" s="2" t="s">
        <v>3652</v>
      </c>
      <c r="B1741" s="79" t="s">
        <v>3657</v>
      </c>
      <c r="C1741" s="79" t="str">
        <f t="shared" si="27"/>
        <v>2215Linia</v>
      </c>
      <c r="D1741" s="2" t="s">
        <v>1971</v>
      </c>
    </row>
    <row r="1742" spans="1:4">
      <c r="A1742" s="2" t="s">
        <v>3652</v>
      </c>
      <c r="B1742" s="79" t="s">
        <v>3658</v>
      </c>
      <c r="C1742" s="79" t="str">
        <f t="shared" si="27"/>
        <v>2215Luzino</v>
      </c>
      <c r="D1742" s="2" t="s">
        <v>1991</v>
      </c>
    </row>
    <row r="1743" spans="1:4">
      <c r="A1743" s="2" t="s">
        <v>3652</v>
      </c>
      <c r="B1743" s="79" t="s">
        <v>3659</v>
      </c>
      <c r="C1743" s="79" t="str">
        <f t="shared" si="27"/>
        <v>2215Łęczyce</v>
      </c>
      <c r="D1743" s="2" t="s">
        <v>1972</v>
      </c>
    </row>
    <row r="1744" spans="1:4">
      <c r="A1744" s="2" t="s">
        <v>3652</v>
      </c>
      <c r="B1744" s="79" t="s">
        <v>3660</v>
      </c>
      <c r="C1744" s="79" t="str">
        <f t="shared" si="27"/>
        <v>2215Szemud</v>
      </c>
      <c r="D1744" s="2" t="s">
        <v>1992</v>
      </c>
    </row>
    <row r="1745" spans="1:4">
      <c r="A1745" s="2" t="s">
        <v>3652</v>
      </c>
      <c r="B1745" s="79" t="s">
        <v>951</v>
      </c>
      <c r="C1745" s="79" t="str">
        <f t="shared" si="27"/>
        <v>2215Wejherowo</v>
      </c>
      <c r="D1745" s="2" t="s">
        <v>1973</v>
      </c>
    </row>
    <row r="1746" spans="1:4">
      <c r="A1746" s="2" t="s">
        <v>3661</v>
      </c>
      <c r="B1746" s="79" t="s">
        <v>3662</v>
      </c>
      <c r="C1746" s="79" t="str">
        <f t="shared" si="27"/>
        <v>2216Dzierzgoń</v>
      </c>
      <c r="D1746" s="2" t="s">
        <v>1988</v>
      </c>
    </row>
    <row r="1747" spans="1:4">
      <c r="A1747" s="2" t="s">
        <v>3661</v>
      </c>
      <c r="B1747" s="79" t="s">
        <v>3663</v>
      </c>
      <c r="C1747" s="79" t="str">
        <f t="shared" si="27"/>
        <v>2216Mikołajki Pomorskie</v>
      </c>
      <c r="D1747" s="2" t="s">
        <v>1969</v>
      </c>
    </row>
    <row r="1748" spans="1:4">
      <c r="A1748" s="2" t="s">
        <v>3661</v>
      </c>
      <c r="B1748" s="79" t="s">
        <v>3664</v>
      </c>
      <c r="C1748" s="79" t="str">
        <f t="shared" si="27"/>
        <v>2216Stary Dzierzgoń</v>
      </c>
      <c r="D1748" s="2" t="s">
        <v>1989</v>
      </c>
    </row>
    <row r="1749" spans="1:4">
      <c r="A1749" s="2" t="s">
        <v>3661</v>
      </c>
      <c r="B1749" s="79" t="s">
        <v>3665</v>
      </c>
      <c r="C1749" s="79" t="str">
        <f t="shared" si="27"/>
        <v>2216Stary Targ</v>
      </c>
      <c r="D1749" s="2" t="s">
        <v>1970</v>
      </c>
    </row>
    <row r="1750" spans="1:4">
      <c r="A1750" s="2" t="s">
        <v>3661</v>
      </c>
      <c r="B1750" s="79" t="s">
        <v>3666</v>
      </c>
      <c r="C1750" s="79" t="str">
        <f t="shared" si="27"/>
        <v>2216Sztum</v>
      </c>
      <c r="D1750" s="2" t="s">
        <v>1990</v>
      </c>
    </row>
    <row r="1751" spans="1:4">
      <c r="A1751" s="2" t="s">
        <v>3667</v>
      </c>
      <c r="B1751" s="79" t="s">
        <v>1011</v>
      </c>
      <c r="C1751" s="79" t="str">
        <f t="shared" si="27"/>
        <v>2261Gdańsk</v>
      </c>
      <c r="D1751" s="2" t="s">
        <v>1988</v>
      </c>
    </row>
    <row r="1752" spans="1:4">
      <c r="A1752" s="2" t="s">
        <v>3668</v>
      </c>
      <c r="B1752" s="79" t="s">
        <v>1015</v>
      </c>
      <c r="C1752" s="79" t="str">
        <f t="shared" si="27"/>
        <v>2262Gdynia</v>
      </c>
      <c r="D1752" s="2" t="s">
        <v>1988</v>
      </c>
    </row>
    <row r="1753" spans="1:4">
      <c r="A1753" s="2" t="s">
        <v>3669</v>
      </c>
      <c r="B1753" s="79" t="s">
        <v>968</v>
      </c>
      <c r="C1753" s="79" t="str">
        <f t="shared" si="27"/>
        <v>2263Słupsk</v>
      </c>
      <c r="D1753" s="2" t="s">
        <v>1988</v>
      </c>
    </row>
    <row r="1754" spans="1:4">
      <c r="A1754" s="2" t="s">
        <v>3670</v>
      </c>
      <c r="B1754" s="79" t="s">
        <v>964</v>
      </c>
      <c r="C1754" s="79" t="str">
        <f t="shared" si="27"/>
        <v>2264Sopot</v>
      </c>
      <c r="D1754" s="2" t="s">
        <v>1988</v>
      </c>
    </row>
    <row r="1755" spans="1:4">
      <c r="A1755" s="2" t="s">
        <v>3671</v>
      </c>
      <c r="B1755" s="79" t="s">
        <v>922</v>
      </c>
      <c r="C1755" s="79" t="str">
        <f t="shared" si="27"/>
        <v>2401Będzin</v>
      </c>
      <c r="D1755" s="2" t="s">
        <v>1988</v>
      </c>
    </row>
    <row r="1756" spans="1:4">
      <c r="A1756" s="2" t="s">
        <v>3671</v>
      </c>
      <c r="B1756" s="79" t="s">
        <v>3672</v>
      </c>
      <c r="C1756" s="79" t="str">
        <f t="shared" si="27"/>
        <v>2401Czeladź</v>
      </c>
      <c r="D1756" s="2" t="s">
        <v>1969</v>
      </c>
    </row>
    <row r="1757" spans="1:4">
      <c r="A1757" s="2" t="s">
        <v>3671</v>
      </c>
      <c r="B1757" s="79" t="s">
        <v>3673</v>
      </c>
      <c r="C1757" s="79" t="str">
        <f t="shared" si="27"/>
        <v>2401Wojkowice</v>
      </c>
      <c r="D1757" s="2" t="s">
        <v>1989</v>
      </c>
    </row>
    <row r="1758" spans="1:4">
      <c r="A1758" s="2" t="s">
        <v>3671</v>
      </c>
      <c r="B1758" s="79" t="s">
        <v>2250</v>
      </c>
      <c r="C1758" s="79" t="str">
        <f t="shared" si="27"/>
        <v>2401Bobrowniki</v>
      </c>
      <c r="D1758" s="2" t="s">
        <v>1970</v>
      </c>
    </row>
    <row r="1759" spans="1:4">
      <c r="A1759" s="2" t="s">
        <v>3671</v>
      </c>
      <c r="B1759" s="79" t="s">
        <v>3674</v>
      </c>
      <c r="C1759" s="79" t="str">
        <f t="shared" si="27"/>
        <v>2401Mierzęcice</v>
      </c>
      <c r="D1759" s="2" t="s">
        <v>1990</v>
      </c>
    </row>
    <row r="1760" spans="1:4">
      <c r="A1760" s="2" t="s">
        <v>3671</v>
      </c>
      <c r="B1760" s="79" t="s">
        <v>3675</v>
      </c>
      <c r="C1760" s="79" t="str">
        <f t="shared" si="27"/>
        <v>2401Psary</v>
      </c>
      <c r="D1760" s="2" t="s">
        <v>1971</v>
      </c>
    </row>
    <row r="1761" spans="1:4">
      <c r="A1761" s="2" t="s">
        <v>3671</v>
      </c>
      <c r="B1761" s="79" t="s">
        <v>3676</v>
      </c>
      <c r="C1761" s="79" t="str">
        <f t="shared" si="27"/>
        <v>2401Siewierz</v>
      </c>
      <c r="D1761" s="2" t="s">
        <v>1991</v>
      </c>
    </row>
    <row r="1762" spans="1:4">
      <c r="A1762" s="2" t="s">
        <v>3671</v>
      </c>
      <c r="B1762" s="79" t="s">
        <v>3677</v>
      </c>
      <c r="C1762" s="79" t="str">
        <f t="shared" si="27"/>
        <v>2401Sławków</v>
      </c>
      <c r="D1762" s="2" t="s">
        <v>1972</v>
      </c>
    </row>
    <row r="1763" spans="1:4">
      <c r="A1763" s="2" t="s">
        <v>3678</v>
      </c>
      <c r="B1763" s="79" t="s">
        <v>3679</v>
      </c>
      <c r="C1763" s="79" t="str">
        <f t="shared" si="27"/>
        <v>2402Szczyrk</v>
      </c>
      <c r="D1763" s="2" t="s">
        <v>1988</v>
      </c>
    </row>
    <row r="1764" spans="1:4">
      <c r="A1764" s="2" t="s">
        <v>3678</v>
      </c>
      <c r="B1764" s="79" t="s">
        <v>3680</v>
      </c>
      <c r="C1764" s="79" t="str">
        <f t="shared" si="27"/>
        <v>2402Bestwina</v>
      </c>
      <c r="D1764" s="2" t="s">
        <v>1969</v>
      </c>
    </row>
    <row r="1765" spans="1:4">
      <c r="A1765" s="2" t="s">
        <v>3678</v>
      </c>
      <c r="B1765" s="79" t="s">
        <v>3681</v>
      </c>
      <c r="C1765" s="79" t="str">
        <f t="shared" si="27"/>
        <v>2402Buczkowice</v>
      </c>
      <c r="D1765" s="2" t="s">
        <v>1989</v>
      </c>
    </row>
    <row r="1766" spans="1:4">
      <c r="A1766" s="2" t="s">
        <v>3678</v>
      </c>
      <c r="B1766" s="79" t="s">
        <v>906</v>
      </c>
      <c r="C1766" s="79" t="str">
        <f t="shared" si="27"/>
        <v>2402Czechowice-Dziedzice</v>
      </c>
      <c r="D1766" s="2" t="s">
        <v>1970</v>
      </c>
    </row>
    <row r="1767" spans="1:4">
      <c r="A1767" s="2" t="s">
        <v>3678</v>
      </c>
      <c r="B1767" s="79" t="s">
        <v>3682</v>
      </c>
      <c r="C1767" s="79" t="str">
        <f t="shared" si="27"/>
        <v>2402Jasienica</v>
      </c>
      <c r="D1767" s="2" t="s">
        <v>1990</v>
      </c>
    </row>
    <row r="1768" spans="1:4">
      <c r="A1768" s="2" t="s">
        <v>3678</v>
      </c>
      <c r="B1768" s="79" t="s">
        <v>3683</v>
      </c>
      <c r="C1768" s="79" t="str">
        <f t="shared" si="27"/>
        <v>2402Jaworze</v>
      </c>
      <c r="D1768" s="2" t="s">
        <v>1971</v>
      </c>
    </row>
    <row r="1769" spans="1:4">
      <c r="A1769" s="2" t="s">
        <v>3678</v>
      </c>
      <c r="B1769" s="79" t="s">
        <v>3684</v>
      </c>
      <c r="C1769" s="79" t="str">
        <f t="shared" si="27"/>
        <v>2402Kozy</v>
      </c>
      <c r="D1769" s="2" t="s">
        <v>1991</v>
      </c>
    </row>
    <row r="1770" spans="1:4">
      <c r="A1770" s="2" t="s">
        <v>3678</v>
      </c>
      <c r="B1770" s="79" t="s">
        <v>3685</v>
      </c>
      <c r="C1770" s="79" t="str">
        <f t="shared" si="27"/>
        <v>2402Porąbka</v>
      </c>
      <c r="D1770" s="2" t="s">
        <v>1972</v>
      </c>
    </row>
    <row r="1771" spans="1:4">
      <c r="A1771" s="2" t="s">
        <v>3678</v>
      </c>
      <c r="B1771" s="79" t="s">
        <v>3686</v>
      </c>
      <c r="C1771" s="79" t="str">
        <f t="shared" si="27"/>
        <v>2402Wilamowice</v>
      </c>
      <c r="D1771" s="2" t="s">
        <v>1992</v>
      </c>
    </row>
    <row r="1772" spans="1:4">
      <c r="A1772" s="2" t="s">
        <v>3678</v>
      </c>
      <c r="B1772" s="79" t="s">
        <v>3687</v>
      </c>
      <c r="C1772" s="79" t="str">
        <f t="shared" si="27"/>
        <v>2402Wilkowice</v>
      </c>
      <c r="D1772" s="2" t="s">
        <v>1973</v>
      </c>
    </row>
    <row r="1773" spans="1:4">
      <c r="A1773" s="2" t="s">
        <v>3688</v>
      </c>
      <c r="B1773" s="79" t="s">
        <v>910</v>
      </c>
      <c r="C1773" s="79" t="str">
        <f t="shared" si="27"/>
        <v>2403Cieszyn</v>
      </c>
      <c r="D1773" s="2" t="s">
        <v>1988</v>
      </c>
    </row>
    <row r="1774" spans="1:4">
      <c r="A1774" s="2" t="s">
        <v>3688</v>
      </c>
      <c r="B1774" s="79" t="s">
        <v>3689</v>
      </c>
      <c r="C1774" s="79" t="str">
        <f t="shared" si="27"/>
        <v>2403Ustroń</v>
      </c>
      <c r="D1774" s="2" t="s">
        <v>1969</v>
      </c>
    </row>
    <row r="1775" spans="1:4">
      <c r="A1775" s="2" t="s">
        <v>3688</v>
      </c>
      <c r="B1775" s="79" t="s">
        <v>3690</v>
      </c>
      <c r="C1775" s="79" t="str">
        <f t="shared" si="27"/>
        <v>2403Wisła</v>
      </c>
      <c r="D1775" s="2" t="s">
        <v>1989</v>
      </c>
    </row>
    <row r="1776" spans="1:4">
      <c r="A1776" s="2" t="s">
        <v>3688</v>
      </c>
      <c r="B1776" s="79" t="s">
        <v>3691</v>
      </c>
      <c r="C1776" s="79" t="str">
        <f t="shared" si="27"/>
        <v>2403Brenna</v>
      </c>
      <c r="D1776" s="2" t="s">
        <v>1970</v>
      </c>
    </row>
    <row r="1777" spans="1:4">
      <c r="A1777" s="2" t="s">
        <v>3688</v>
      </c>
      <c r="B1777" s="79" t="s">
        <v>3692</v>
      </c>
      <c r="C1777" s="79" t="str">
        <f t="shared" si="27"/>
        <v>2403Chybie</v>
      </c>
      <c r="D1777" s="2" t="s">
        <v>1990</v>
      </c>
    </row>
    <row r="1778" spans="1:4">
      <c r="A1778" s="2" t="s">
        <v>3688</v>
      </c>
      <c r="B1778" s="79" t="s">
        <v>3330</v>
      </c>
      <c r="C1778" s="79" t="str">
        <f t="shared" si="27"/>
        <v>2403Dębowiec</v>
      </c>
      <c r="D1778" s="2" t="s">
        <v>1971</v>
      </c>
    </row>
    <row r="1779" spans="1:4">
      <c r="A1779" s="2" t="s">
        <v>3688</v>
      </c>
      <c r="B1779" s="79" t="s">
        <v>3693</v>
      </c>
      <c r="C1779" s="79" t="str">
        <f t="shared" si="27"/>
        <v>2403Goleszów</v>
      </c>
      <c r="D1779" s="2" t="s">
        <v>1991</v>
      </c>
    </row>
    <row r="1780" spans="1:4">
      <c r="A1780" s="2" t="s">
        <v>3688</v>
      </c>
      <c r="B1780" s="79" t="s">
        <v>3694</v>
      </c>
      <c r="C1780" s="79" t="str">
        <f t="shared" si="27"/>
        <v>2403Hażlach</v>
      </c>
      <c r="D1780" s="2" t="s">
        <v>1972</v>
      </c>
    </row>
    <row r="1781" spans="1:4">
      <c r="A1781" s="2" t="s">
        <v>3688</v>
      </c>
      <c r="B1781" s="79" t="s">
        <v>3695</v>
      </c>
      <c r="C1781" s="79" t="str">
        <f t="shared" si="27"/>
        <v>2403Istebna</v>
      </c>
      <c r="D1781" s="2" t="s">
        <v>1992</v>
      </c>
    </row>
    <row r="1782" spans="1:4">
      <c r="A1782" s="2" t="s">
        <v>3688</v>
      </c>
      <c r="B1782" s="79" t="s">
        <v>3696</v>
      </c>
      <c r="C1782" s="79" t="str">
        <f t="shared" si="27"/>
        <v>2403Skoczów</v>
      </c>
      <c r="D1782" s="2" t="s">
        <v>1973</v>
      </c>
    </row>
    <row r="1783" spans="1:4">
      <c r="A1783" s="2" t="s">
        <v>3688</v>
      </c>
      <c r="B1783" s="79" t="s">
        <v>3697</v>
      </c>
      <c r="C1783" s="79" t="str">
        <f t="shared" si="27"/>
        <v>2403Strumień</v>
      </c>
      <c r="D1783" s="2" t="s">
        <v>1993</v>
      </c>
    </row>
    <row r="1784" spans="1:4">
      <c r="A1784" s="2" t="s">
        <v>3688</v>
      </c>
      <c r="B1784" s="79" t="s">
        <v>3698</v>
      </c>
      <c r="C1784" s="79" t="str">
        <f t="shared" si="27"/>
        <v>2403Zebrzydowice</v>
      </c>
      <c r="D1784" s="2" t="s">
        <v>1974</v>
      </c>
    </row>
    <row r="1785" spans="1:4">
      <c r="A1785" s="2" t="s">
        <v>3699</v>
      </c>
      <c r="B1785" s="79" t="s">
        <v>3700</v>
      </c>
      <c r="C1785" s="79" t="str">
        <f t="shared" si="27"/>
        <v>2404Blachownia</v>
      </c>
      <c r="D1785" s="2" t="s">
        <v>1988</v>
      </c>
    </row>
    <row r="1786" spans="1:4">
      <c r="A1786" s="2" t="s">
        <v>3699</v>
      </c>
      <c r="B1786" s="79" t="s">
        <v>3701</v>
      </c>
      <c r="C1786" s="79" t="str">
        <f t="shared" si="27"/>
        <v>2404Dąbrowa Zielona</v>
      </c>
      <c r="D1786" s="2" t="s">
        <v>1969</v>
      </c>
    </row>
    <row r="1787" spans="1:4">
      <c r="A1787" s="2" t="s">
        <v>3699</v>
      </c>
      <c r="B1787" s="79" t="s">
        <v>3527</v>
      </c>
      <c r="C1787" s="79" t="str">
        <f t="shared" si="27"/>
        <v>2404Janów</v>
      </c>
      <c r="D1787" s="2" t="s">
        <v>1989</v>
      </c>
    </row>
    <row r="1788" spans="1:4">
      <c r="A1788" s="2" t="s">
        <v>3699</v>
      </c>
      <c r="B1788" s="79" t="s">
        <v>3702</v>
      </c>
      <c r="C1788" s="79" t="str">
        <f t="shared" si="27"/>
        <v>2404Kamienica Polska</v>
      </c>
      <c r="D1788" s="2" t="s">
        <v>1970</v>
      </c>
    </row>
    <row r="1789" spans="1:4">
      <c r="A1789" s="2" t="s">
        <v>3699</v>
      </c>
      <c r="B1789" s="79" t="s">
        <v>3703</v>
      </c>
      <c r="C1789" s="79" t="str">
        <f t="shared" si="27"/>
        <v>2404Kłomnice</v>
      </c>
      <c r="D1789" s="2" t="s">
        <v>1990</v>
      </c>
    </row>
    <row r="1790" spans="1:4">
      <c r="A1790" s="2" t="s">
        <v>3699</v>
      </c>
      <c r="B1790" s="79" t="s">
        <v>3704</v>
      </c>
      <c r="C1790" s="79" t="str">
        <f t="shared" si="27"/>
        <v>2404Koniecpol</v>
      </c>
      <c r="D1790" s="2" t="s">
        <v>1971</v>
      </c>
    </row>
    <row r="1791" spans="1:4">
      <c r="A1791" s="2" t="s">
        <v>3699</v>
      </c>
      <c r="B1791" s="79" t="s">
        <v>3705</v>
      </c>
      <c r="C1791" s="79" t="str">
        <f t="shared" si="27"/>
        <v>2404Konopiska</v>
      </c>
      <c r="D1791" s="2" t="s">
        <v>1991</v>
      </c>
    </row>
    <row r="1792" spans="1:4">
      <c r="A1792" s="2" t="s">
        <v>3699</v>
      </c>
      <c r="B1792" s="79" t="s">
        <v>3706</v>
      </c>
      <c r="C1792" s="79" t="str">
        <f t="shared" si="27"/>
        <v>2404Kruszyna</v>
      </c>
      <c r="D1792" s="2" t="s">
        <v>1972</v>
      </c>
    </row>
    <row r="1793" spans="1:4">
      <c r="A1793" s="2" t="s">
        <v>3699</v>
      </c>
      <c r="B1793" s="79" t="s">
        <v>3707</v>
      </c>
      <c r="C1793" s="79" t="str">
        <f t="shared" si="27"/>
        <v>2404Lelów</v>
      </c>
      <c r="D1793" s="2" t="s">
        <v>1992</v>
      </c>
    </row>
    <row r="1794" spans="1:4">
      <c r="A1794" s="2" t="s">
        <v>3699</v>
      </c>
      <c r="B1794" s="79" t="s">
        <v>3708</v>
      </c>
      <c r="C1794" s="79" t="str">
        <f t="shared" si="27"/>
        <v>2404Mstów</v>
      </c>
      <c r="D1794" s="2" t="s">
        <v>1973</v>
      </c>
    </row>
    <row r="1795" spans="1:4">
      <c r="A1795" s="2" t="s">
        <v>3699</v>
      </c>
      <c r="B1795" s="79" t="s">
        <v>3709</v>
      </c>
      <c r="C1795" s="79" t="str">
        <f t="shared" ref="C1795:C1858" si="28">A1795&amp;B1795</f>
        <v>2404Mykanów</v>
      </c>
      <c r="D1795" s="2" t="s">
        <v>1993</v>
      </c>
    </row>
    <row r="1796" spans="1:4">
      <c r="A1796" s="2" t="s">
        <v>3699</v>
      </c>
      <c r="B1796" s="79" t="s">
        <v>713</v>
      </c>
      <c r="C1796" s="79" t="str">
        <f t="shared" si="28"/>
        <v>2404Olsztyn</v>
      </c>
      <c r="D1796" s="2" t="s">
        <v>1974</v>
      </c>
    </row>
    <row r="1797" spans="1:4">
      <c r="A1797" s="2" t="s">
        <v>3699</v>
      </c>
      <c r="B1797" s="79" t="s">
        <v>3710</v>
      </c>
      <c r="C1797" s="79" t="str">
        <f t="shared" si="28"/>
        <v>2404Poczesna</v>
      </c>
      <c r="D1797" s="2" t="s">
        <v>1994</v>
      </c>
    </row>
    <row r="1798" spans="1:4">
      <c r="A1798" s="2" t="s">
        <v>3699</v>
      </c>
      <c r="B1798" s="79" t="s">
        <v>3711</v>
      </c>
      <c r="C1798" s="79" t="str">
        <f t="shared" si="28"/>
        <v>2404Przyrów</v>
      </c>
      <c r="D1798" s="2" t="s">
        <v>1975</v>
      </c>
    </row>
    <row r="1799" spans="1:4">
      <c r="A1799" s="2" t="s">
        <v>3699</v>
      </c>
      <c r="B1799" s="79" t="s">
        <v>3712</v>
      </c>
      <c r="C1799" s="79" t="str">
        <f t="shared" si="28"/>
        <v>2404Rędziny</v>
      </c>
      <c r="D1799" s="2" t="s">
        <v>1995</v>
      </c>
    </row>
    <row r="1800" spans="1:4">
      <c r="A1800" s="2" t="s">
        <v>3699</v>
      </c>
      <c r="B1800" s="79" t="s">
        <v>3713</v>
      </c>
      <c r="C1800" s="79" t="str">
        <f t="shared" si="28"/>
        <v>2404Starcza</v>
      </c>
      <c r="D1800" s="2" t="s">
        <v>1976</v>
      </c>
    </row>
    <row r="1801" spans="1:4">
      <c r="A1801" s="2" t="s">
        <v>3714</v>
      </c>
      <c r="B1801" s="79" t="s">
        <v>3715</v>
      </c>
      <c r="C1801" s="79" t="str">
        <f t="shared" si="28"/>
        <v>2405Knurów</v>
      </c>
      <c r="D1801" s="2" t="s">
        <v>1988</v>
      </c>
    </row>
    <row r="1802" spans="1:4">
      <c r="A1802" s="2" t="s">
        <v>3714</v>
      </c>
      <c r="B1802" s="79" t="s">
        <v>3716</v>
      </c>
      <c r="C1802" s="79" t="str">
        <f t="shared" si="28"/>
        <v>2405Pyskowice</v>
      </c>
      <c r="D1802" s="2" t="s">
        <v>1969</v>
      </c>
    </row>
    <row r="1803" spans="1:4">
      <c r="A1803" s="2" t="s">
        <v>3714</v>
      </c>
      <c r="B1803" s="79" t="s">
        <v>3717</v>
      </c>
      <c r="C1803" s="79" t="str">
        <f t="shared" si="28"/>
        <v>2405Gierałtowice</v>
      </c>
      <c r="D1803" s="2" t="s">
        <v>1989</v>
      </c>
    </row>
    <row r="1804" spans="1:4">
      <c r="A1804" s="2" t="s">
        <v>3714</v>
      </c>
      <c r="B1804" s="79" t="s">
        <v>3718</v>
      </c>
      <c r="C1804" s="79" t="str">
        <f t="shared" si="28"/>
        <v>2405Pilchowice</v>
      </c>
      <c r="D1804" s="2" t="s">
        <v>1970</v>
      </c>
    </row>
    <row r="1805" spans="1:4">
      <c r="A1805" s="2" t="s">
        <v>3714</v>
      </c>
      <c r="B1805" s="79" t="s">
        <v>3719</v>
      </c>
      <c r="C1805" s="79" t="str">
        <f t="shared" si="28"/>
        <v>2405Rudziniec</v>
      </c>
      <c r="D1805" s="2" t="s">
        <v>1990</v>
      </c>
    </row>
    <row r="1806" spans="1:4">
      <c r="A1806" s="2" t="s">
        <v>3714</v>
      </c>
      <c r="B1806" s="79" t="s">
        <v>3720</v>
      </c>
      <c r="C1806" s="79" t="str">
        <f t="shared" si="28"/>
        <v>2405Sośnicowice</v>
      </c>
      <c r="D1806" s="2" t="s">
        <v>1971</v>
      </c>
    </row>
    <row r="1807" spans="1:4">
      <c r="A1807" s="2" t="s">
        <v>3714</v>
      </c>
      <c r="B1807" s="79" t="s">
        <v>3721</v>
      </c>
      <c r="C1807" s="79" t="str">
        <f t="shared" si="28"/>
        <v>2405Toszek</v>
      </c>
      <c r="D1807" s="2" t="s">
        <v>1991</v>
      </c>
    </row>
    <row r="1808" spans="1:4">
      <c r="A1808" s="2" t="s">
        <v>3714</v>
      </c>
      <c r="B1808" s="79" t="s">
        <v>3722</v>
      </c>
      <c r="C1808" s="79" t="str">
        <f t="shared" si="28"/>
        <v>2405Wielowieś</v>
      </c>
      <c r="D1808" s="2" t="s">
        <v>1972</v>
      </c>
    </row>
    <row r="1809" spans="1:4">
      <c r="A1809" s="2" t="s">
        <v>3723</v>
      </c>
      <c r="B1809" s="79" t="s">
        <v>890</v>
      </c>
      <c r="C1809" s="79" t="str">
        <f t="shared" si="28"/>
        <v>2406Kłobuck</v>
      </c>
      <c r="D1809" s="2" t="s">
        <v>1988</v>
      </c>
    </row>
    <row r="1810" spans="1:4">
      <c r="A1810" s="2" t="s">
        <v>3723</v>
      </c>
      <c r="B1810" s="79" t="s">
        <v>3724</v>
      </c>
      <c r="C1810" s="79" t="str">
        <f t="shared" si="28"/>
        <v>2406Krzepice</v>
      </c>
      <c r="D1810" s="2" t="s">
        <v>1969</v>
      </c>
    </row>
    <row r="1811" spans="1:4">
      <c r="A1811" s="2" t="s">
        <v>3723</v>
      </c>
      <c r="B1811" s="79" t="s">
        <v>3725</v>
      </c>
      <c r="C1811" s="79" t="str">
        <f t="shared" si="28"/>
        <v>2406Lipie</v>
      </c>
      <c r="D1811" s="2" t="s">
        <v>1989</v>
      </c>
    </row>
    <row r="1812" spans="1:4">
      <c r="A1812" s="2" t="s">
        <v>3723</v>
      </c>
      <c r="B1812" s="79" t="s">
        <v>3726</v>
      </c>
      <c r="C1812" s="79" t="str">
        <f t="shared" si="28"/>
        <v>2406Miedźno</v>
      </c>
      <c r="D1812" s="2" t="s">
        <v>1970</v>
      </c>
    </row>
    <row r="1813" spans="1:4">
      <c r="A1813" s="2" t="s">
        <v>3723</v>
      </c>
      <c r="B1813" s="79" t="s">
        <v>790</v>
      </c>
      <c r="C1813" s="79" t="str">
        <f t="shared" si="28"/>
        <v>2406Opatów</v>
      </c>
      <c r="D1813" s="2" t="s">
        <v>1990</v>
      </c>
    </row>
    <row r="1814" spans="1:4">
      <c r="A1814" s="2" t="s">
        <v>3723</v>
      </c>
      <c r="B1814" s="79" t="s">
        <v>3727</v>
      </c>
      <c r="C1814" s="79" t="str">
        <f t="shared" si="28"/>
        <v>2406Panki</v>
      </c>
      <c r="D1814" s="2" t="s">
        <v>1971</v>
      </c>
    </row>
    <row r="1815" spans="1:4">
      <c r="A1815" s="2" t="s">
        <v>3723</v>
      </c>
      <c r="B1815" s="79" t="s">
        <v>3728</v>
      </c>
      <c r="C1815" s="79" t="str">
        <f t="shared" si="28"/>
        <v>2406Popów</v>
      </c>
      <c r="D1815" s="2" t="s">
        <v>1991</v>
      </c>
    </row>
    <row r="1816" spans="1:4">
      <c r="A1816" s="2" t="s">
        <v>3723</v>
      </c>
      <c r="B1816" s="79" t="s">
        <v>3729</v>
      </c>
      <c r="C1816" s="79" t="str">
        <f t="shared" si="28"/>
        <v>2406Przystajń</v>
      </c>
      <c r="D1816" s="2" t="s">
        <v>1972</v>
      </c>
    </row>
    <row r="1817" spans="1:4">
      <c r="A1817" s="2" t="s">
        <v>3723</v>
      </c>
      <c r="B1817" s="79" t="s">
        <v>3730</v>
      </c>
      <c r="C1817" s="79" t="str">
        <f t="shared" si="28"/>
        <v>2406Wręczyca Wielka</v>
      </c>
      <c r="D1817" s="2" t="s">
        <v>1992</v>
      </c>
    </row>
    <row r="1818" spans="1:4">
      <c r="A1818" s="2" t="s">
        <v>3731</v>
      </c>
      <c r="B1818" s="79" t="s">
        <v>886</v>
      </c>
      <c r="C1818" s="79" t="str">
        <f t="shared" si="28"/>
        <v>2407Lubliniec</v>
      </c>
      <c r="D1818" s="2" t="s">
        <v>1988</v>
      </c>
    </row>
    <row r="1819" spans="1:4">
      <c r="A1819" s="2" t="s">
        <v>3731</v>
      </c>
      <c r="B1819" s="79" t="s">
        <v>3732</v>
      </c>
      <c r="C1819" s="79" t="str">
        <f t="shared" si="28"/>
        <v>2407Boronów</v>
      </c>
      <c r="D1819" s="2" t="s">
        <v>1969</v>
      </c>
    </row>
    <row r="1820" spans="1:4">
      <c r="A1820" s="2" t="s">
        <v>3731</v>
      </c>
      <c r="B1820" s="79" t="s">
        <v>3733</v>
      </c>
      <c r="C1820" s="79" t="str">
        <f t="shared" si="28"/>
        <v>2407Ciasna</v>
      </c>
      <c r="D1820" s="2" t="s">
        <v>1989</v>
      </c>
    </row>
    <row r="1821" spans="1:4">
      <c r="A1821" s="2" t="s">
        <v>3731</v>
      </c>
      <c r="B1821" s="79" t="s">
        <v>3734</v>
      </c>
      <c r="C1821" s="79" t="str">
        <f t="shared" si="28"/>
        <v>2407Herby</v>
      </c>
      <c r="D1821" s="2" t="s">
        <v>1970</v>
      </c>
    </row>
    <row r="1822" spans="1:4">
      <c r="A1822" s="2" t="s">
        <v>3731</v>
      </c>
      <c r="B1822" s="79" t="s">
        <v>3735</v>
      </c>
      <c r="C1822" s="79" t="str">
        <f t="shared" si="28"/>
        <v>2407Kochanowice</v>
      </c>
      <c r="D1822" s="2" t="s">
        <v>1990</v>
      </c>
    </row>
    <row r="1823" spans="1:4">
      <c r="A1823" s="2" t="s">
        <v>3731</v>
      </c>
      <c r="B1823" s="79" t="s">
        <v>3736</v>
      </c>
      <c r="C1823" s="79" t="str">
        <f t="shared" si="28"/>
        <v>2407Koszęcin</v>
      </c>
      <c r="D1823" s="2" t="s">
        <v>1971</v>
      </c>
    </row>
    <row r="1824" spans="1:4">
      <c r="A1824" s="2" t="s">
        <v>3731</v>
      </c>
      <c r="B1824" s="79" t="s">
        <v>3737</v>
      </c>
      <c r="C1824" s="79" t="str">
        <f t="shared" si="28"/>
        <v>2407Pawonków</v>
      </c>
      <c r="D1824" s="2" t="s">
        <v>1991</v>
      </c>
    </row>
    <row r="1825" spans="1:4">
      <c r="A1825" s="2" t="s">
        <v>3731</v>
      </c>
      <c r="B1825" s="79" t="s">
        <v>3738</v>
      </c>
      <c r="C1825" s="79" t="str">
        <f t="shared" si="28"/>
        <v>2407Woźniki</v>
      </c>
      <c r="D1825" s="2" t="s">
        <v>1972</v>
      </c>
    </row>
    <row r="1826" spans="1:4">
      <c r="A1826" s="2" t="s">
        <v>3739</v>
      </c>
      <c r="B1826" s="79" t="s">
        <v>3740</v>
      </c>
      <c r="C1826" s="79" t="str">
        <f t="shared" si="28"/>
        <v>2408Łaziska Górne</v>
      </c>
      <c r="D1826" s="2" t="s">
        <v>1988</v>
      </c>
    </row>
    <row r="1827" spans="1:4">
      <c r="A1827" s="2" t="s">
        <v>3739</v>
      </c>
      <c r="B1827" s="79" t="s">
        <v>882</v>
      </c>
      <c r="C1827" s="79" t="str">
        <f t="shared" si="28"/>
        <v>2408Mikołów</v>
      </c>
      <c r="D1827" s="2" t="s">
        <v>1969</v>
      </c>
    </row>
    <row r="1828" spans="1:4">
      <c r="A1828" s="2" t="s">
        <v>3739</v>
      </c>
      <c r="B1828" s="79" t="s">
        <v>3741</v>
      </c>
      <c r="C1828" s="79" t="str">
        <f t="shared" si="28"/>
        <v>2408Orzesze</v>
      </c>
      <c r="D1828" s="2" t="s">
        <v>1989</v>
      </c>
    </row>
    <row r="1829" spans="1:4">
      <c r="A1829" s="2" t="s">
        <v>3739</v>
      </c>
      <c r="B1829" s="79" t="s">
        <v>3742</v>
      </c>
      <c r="C1829" s="79" t="str">
        <f t="shared" si="28"/>
        <v>2408Ornontowice</v>
      </c>
      <c r="D1829" s="2" t="s">
        <v>1970</v>
      </c>
    </row>
    <row r="1830" spans="1:4">
      <c r="A1830" s="2" t="s">
        <v>3739</v>
      </c>
      <c r="B1830" s="79" t="s">
        <v>3743</v>
      </c>
      <c r="C1830" s="79" t="str">
        <f t="shared" si="28"/>
        <v>2408Wyry</v>
      </c>
      <c r="D1830" s="2" t="s">
        <v>1990</v>
      </c>
    </row>
    <row r="1831" spans="1:4">
      <c r="A1831" s="2" t="s">
        <v>3744</v>
      </c>
      <c r="B1831" s="79" t="s">
        <v>874</v>
      </c>
      <c r="C1831" s="79" t="str">
        <f t="shared" si="28"/>
        <v>2409Myszków</v>
      </c>
      <c r="D1831" s="2" t="s">
        <v>1988</v>
      </c>
    </row>
    <row r="1832" spans="1:4">
      <c r="A1832" s="2" t="s">
        <v>3744</v>
      </c>
      <c r="B1832" s="79" t="s">
        <v>3745</v>
      </c>
      <c r="C1832" s="79" t="str">
        <f t="shared" si="28"/>
        <v>2409Koziegłowy</v>
      </c>
      <c r="D1832" s="2" t="s">
        <v>1969</v>
      </c>
    </row>
    <row r="1833" spans="1:4">
      <c r="A1833" s="2" t="s">
        <v>3744</v>
      </c>
      <c r="B1833" s="79" t="s">
        <v>3746</v>
      </c>
      <c r="C1833" s="79" t="str">
        <f t="shared" si="28"/>
        <v>2409Niegowa</v>
      </c>
      <c r="D1833" s="2" t="s">
        <v>1989</v>
      </c>
    </row>
    <row r="1834" spans="1:4">
      <c r="A1834" s="2" t="s">
        <v>3744</v>
      </c>
      <c r="B1834" s="79" t="s">
        <v>3747</v>
      </c>
      <c r="C1834" s="79" t="str">
        <f t="shared" si="28"/>
        <v>2409Poraj</v>
      </c>
      <c r="D1834" s="2" t="s">
        <v>1970</v>
      </c>
    </row>
    <row r="1835" spans="1:4">
      <c r="A1835" s="2" t="s">
        <v>3744</v>
      </c>
      <c r="B1835" s="79" t="s">
        <v>3748</v>
      </c>
      <c r="C1835" s="79" t="str">
        <f t="shared" si="28"/>
        <v>2409Żarki</v>
      </c>
      <c r="D1835" s="2" t="s">
        <v>1990</v>
      </c>
    </row>
    <row r="1836" spans="1:4">
      <c r="A1836" s="2" t="s">
        <v>3749</v>
      </c>
      <c r="B1836" s="79" t="s">
        <v>3750</v>
      </c>
      <c r="C1836" s="79" t="str">
        <f t="shared" si="28"/>
        <v>2410Goczałkowice-Zdrój</v>
      </c>
      <c r="D1836" s="2" t="s">
        <v>1988</v>
      </c>
    </row>
    <row r="1837" spans="1:4">
      <c r="A1837" s="2" t="s">
        <v>3749</v>
      </c>
      <c r="B1837" s="79" t="s">
        <v>3751</v>
      </c>
      <c r="C1837" s="79" t="str">
        <f t="shared" si="28"/>
        <v>2410Kobiór</v>
      </c>
      <c r="D1837" s="2" t="s">
        <v>1969</v>
      </c>
    </row>
    <row r="1838" spans="1:4">
      <c r="A1838" s="2" t="s">
        <v>3749</v>
      </c>
      <c r="B1838" s="79" t="s">
        <v>3752</v>
      </c>
      <c r="C1838" s="79" t="str">
        <f t="shared" si="28"/>
        <v>2410Miedźna</v>
      </c>
      <c r="D1838" s="2" t="s">
        <v>1989</v>
      </c>
    </row>
    <row r="1839" spans="1:4">
      <c r="A1839" s="2" t="s">
        <v>3749</v>
      </c>
      <c r="B1839" s="79" t="s">
        <v>3753</v>
      </c>
      <c r="C1839" s="79" t="str">
        <f t="shared" si="28"/>
        <v>2410Pawłowice</v>
      </c>
      <c r="D1839" s="2" t="s">
        <v>1970</v>
      </c>
    </row>
    <row r="1840" spans="1:4">
      <c r="A1840" s="2" t="s">
        <v>3749</v>
      </c>
      <c r="B1840" s="79" t="s">
        <v>866</v>
      </c>
      <c r="C1840" s="79" t="str">
        <f t="shared" si="28"/>
        <v>2410Pszczyna</v>
      </c>
      <c r="D1840" s="2" t="s">
        <v>1990</v>
      </c>
    </row>
    <row r="1841" spans="1:4">
      <c r="A1841" s="2" t="s">
        <v>3749</v>
      </c>
      <c r="B1841" s="79" t="s">
        <v>3754</v>
      </c>
      <c r="C1841" s="79" t="str">
        <f t="shared" si="28"/>
        <v>2410Suszec</v>
      </c>
      <c r="D1841" s="2" t="s">
        <v>1971</v>
      </c>
    </row>
    <row r="1842" spans="1:4">
      <c r="A1842" s="2" t="s">
        <v>3755</v>
      </c>
      <c r="B1842" s="79" t="s">
        <v>862</v>
      </c>
      <c r="C1842" s="79" t="str">
        <f t="shared" si="28"/>
        <v>2411Racibórz</v>
      </c>
      <c r="D1842" s="2" t="s">
        <v>1988</v>
      </c>
    </row>
    <row r="1843" spans="1:4">
      <c r="A1843" s="2" t="s">
        <v>3755</v>
      </c>
      <c r="B1843" s="79" t="s">
        <v>3756</v>
      </c>
      <c r="C1843" s="79" t="str">
        <f t="shared" si="28"/>
        <v>2411Kornowac</v>
      </c>
      <c r="D1843" s="2" t="s">
        <v>1969</v>
      </c>
    </row>
    <row r="1844" spans="1:4">
      <c r="A1844" s="2" t="s">
        <v>3755</v>
      </c>
      <c r="B1844" s="79" t="s">
        <v>3757</v>
      </c>
      <c r="C1844" s="79" t="str">
        <f t="shared" si="28"/>
        <v>2411Krzanowice</v>
      </c>
      <c r="D1844" s="2" t="s">
        <v>1989</v>
      </c>
    </row>
    <row r="1845" spans="1:4">
      <c r="A1845" s="2" t="s">
        <v>3755</v>
      </c>
      <c r="B1845" s="79" t="s">
        <v>3758</v>
      </c>
      <c r="C1845" s="79" t="str">
        <f t="shared" si="28"/>
        <v>2411Krzyżanowice</v>
      </c>
      <c r="D1845" s="2" t="s">
        <v>1970</v>
      </c>
    </row>
    <row r="1846" spans="1:4">
      <c r="A1846" s="2" t="s">
        <v>3755</v>
      </c>
      <c r="B1846" s="79" t="s">
        <v>3759</v>
      </c>
      <c r="C1846" s="79" t="str">
        <f t="shared" si="28"/>
        <v>2411Kuźnia Raciborska</v>
      </c>
      <c r="D1846" s="2" t="s">
        <v>1990</v>
      </c>
    </row>
    <row r="1847" spans="1:4">
      <c r="A1847" s="2" t="s">
        <v>3755</v>
      </c>
      <c r="B1847" s="79" t="s">
        <v>3760</v>
      </c>
      <c r="C1847" s="79" t="str">
        <f t="shared" si="28"/>
        <v>2411Nędza</v>
      </c>
      <c r="D1847" s="2" t="s">
        <v>1971</v>
      </c>
    </row>
    <row r="1848" spans="1:4">
      <c r="A1848" s="2" t="s">
        <v>3755</v>
      </c>
      <c r="B1848" s="79" t="s">
        <v>3761</v>
      </c>
      <c r="C1848" s="79" t="str">
        <f t="shared" si="28"/>
        <v>2411Pietrowice Wielkie</v>
      </c>
      <c r="D1848" s="2" t="s">
        <v>1991</v>
      </c>
    </row>
    <row r="1849" spans="1:4">
      <c r="A1849" s="2" t="s">
        <v>3755</v>
      </c>
      <c r="B1849" s="79" t="s">
        <v>2397</v>
      </c>
      <c r="C1849" s="79" t="str">
        <f t="shared" si="28"/>
        <v>2411Rudnik</v>
      </c>
      <c r="D1849" s="2" t="s">
        <v>1972</v>
      </c>
    </row>
    <row r="1850" spans="1:4">
      <c r="A1850" s="2" t="s">
        <v>3762</v>
      </c>
      <c r="B1850" s="79" t="s">
        <v>3763</v>
      </c>
      <c r="C1850" s="79" t="str">
        <f t="shared" si="28"/>
        <v>2412Czerwionka-Leszczyny</v>
      </c>
      <c r="D1850" s="2" t="s">
        <v>1988</v>
      </c>
    </row>
    <row r="1851" spans="1:4">
      <c r="A1851" s="2" t="s">
        <v>3762</v>
      </c>
      <c r="B1851" s="79" t="s">
        <v>3764</v>
      </c>
      <c r="C1851" s="79" t="str">
        <f t="shared" si="28"/>
        <v>2412Gaszowice</v>
      </c>
      <c r="D1851" s="2" t="s">
        <v>1969</v>
      </c>
    </row>
    <row r="1852" spans="1:4">
      <c r="A1852" s="2" t="s">
        <v>3762</v>
      </c>
      <c r="B1852" s="79" t="s">
        <v>3765</v>
      </c>
      <c r="C1852" s="79" t="str">
        <f t="shared" si="28"/>
        <v>2412Jejkowice</v>
      </c>
      <c r="D1852" s="2" t="s">
        <v>1989</v>
      </c>
    </row>
    <row r="1853" spans="1:4">
      <c r="A1853" s="2" t="s">
        <v>3762</v>
      </c>
      <c r="B1853" s="79" t="s">
        <v>3766</v>
      </c>
      <c r="C1853" s="79" t="str">
        <f t="shared" si="28"/>
        <v>2412Lyski</v>
      </c>
      <c r="D1853" s="2" t="s">
        <v>1970</v>
      </c>
    </row>
    <row r="1854" spans="1:4">
      <c r="A1854" s="2" t="s">
        <v>3762</v>
      </c>
      <c r="B1854" s="79" t="s">
        <v>3767</v>
      </c>
      <c r="C1854" s="79" t="str">
        <f t="shared" si="28"/>
        <v>2412Świerklany</v>
      </c>
      <c r="D1854" s="2" t="s">
        <v>1990</v>
      </c>
    </row>
    <row r="1855" spans="1:4">
      <c r="A1855" s="2" t="s">
        <v>3768</v>
      </c>
      <c r="B1855" s="79" t="s">
        <v>3769</v>
      </c>
      <c r="C1855" s="79" t="str">
        <f t="shared" si="28"/>
        <v>2413Kalety</v>
      </c>
      <c r="D1855" s="2" t="s">
        <v>1988</v>
      </c>
    </row>
    <row r="1856" spans="1:4">
      <c r="A1856" s="2" t="s">
        <v>3768</v>
      </c>
      <c r="B1856" s="79" t="s">
        <v>3770</v>
      </c>
      <c r="C1856" s="79" t="str">
        <f t="shared" si="28"/>
        <v>2413Miasteczko Śląskie</v>
      </c>
      <c r="D1856" s="2" t="s">
        <v>1969</v>
      </c>
    </row>
    <row r="1857" spans="1:4">
      <c r="A1857" s="2" t="s">
        <v>3768</v>
      </c>
      <c r="B1857" s="79" t="s">
        <v>3771</v>
      </c>
      <c r="C1857" s="79" t="str">
        <f t="shared" si="28"/>
        <v>2413Radzionków</v>
      </c>
      <c r="D1857" s="2" t="s">
        <v>1989</v>
      </c>
    </row>
    <row r="1858" spans="1:4">
      <c r="A1858" s="2" t="s">
        <v>3768</v>
      </c>
      <c r="B1858" s="79" t="s">
        <v>842</v>
      </c>
      <c r="C1858" s="79" t="str">
        <f t="shared" si="28"/>
        <v>2413Tarnowskie Góry</v>
      </c>
      <c r="D1858" s="2" t="s">
        <v>1970</v>
      </c>
    </row>
    <row r="1859" spans="1:4">
      <c r="A1859" s="2" t="s">
        <v>3768</v>
      </c>
      <c r="B1859" s="79" t="s">
        <v>3772</v>
      </c>
      <c r="C1859" s="79" t="str">
        <f t="shared" ref="C1859:C1922" si="29">A1859&amp;B1859</f>
        <v>2413Krupski Młyn</v>
      </c>
      <c r="D1859" s="2" t="s">
        <v>1990</v>
      </c>
    </row>
    <row r="1860" spans="1:4">
      <c r="A1860" s="2" t="s">
        <v>3768</v>
      </c>
      <c r="B1860" s="79" t="s">
        <v>3773</v>
      </c>
      <c r="C1860" s="79" t="str">
        <f t="shared" si="29"/>
        <v>2413Ożarowice</v>
      </c>
      <c r="D1860" s="2" t="s">
        <v>1971</v>
      </c>
    </row>
    <row r="1861" spans="1:4">
      <c r="A1861" s="2" t="s">
        <v>3768</v>
      </c>
      <c r="B1861" s="79" t="s">
        <v>3774</v>
      </c>
      <c r="C1861" s="79" t="str">
        <f t="shared" si="29"/>
        <v>2413Świerklaniec</v>
      </c>
      <c r="D1861" s="2" t="s">
        <v>1991</v>
      </c>
    </row>
    <row r="1862" spans="1:4">
      <c r="A1862" s="2" t="s">
        <v>3768</v>
      </c>
      <c r="B1862" s="79" t="s">
        <v>3775</v>
      </c>
      <c r="C1862" s="79" t="str">
        <f t="shared" si="29"/>
        <v>2413Tworóg</v>
      </c>
      <c r="D1862" s="2" t="s">
        <v>1972</v>
      </c>
    </row>
    <row r="1863" spans="1:4">
      <c r="A1863" s="2" t="s">
        <v>3768</v>
      </c>
      <c r="B1863" s="79" t="s">
        <v>3776</v>
      </c>
      <c r="C1863" s="79" t="str">
        <f t="shared" si="29"/>
        <v>2413Zbrosławice</v>
      </c>
      <c r="D1863" s="2" t="s">
        <v>1992</v>
      </c>
    </row>
    <row r="1864" spans="1:4">
      <c r="A1864" s="2" t="s">
        <v>3777</v>
      </c>
      <c r="B1864" s="79" t="s">
        <v>3778</v>
      </c>
      <c r="C1864" s="79" t="str">
        <f t="shared" si="29"/>
        <v>2414Bieruń</v>
      </c>
      <c r="D1864" s="2" t="s">
        <v>1988</v>
      </c>
    </row>
    <row r="1865" spans="1:4">
      <c r="A1865" s="2" t="s">
        <v>3777</v>
      </c>
      <c r="B1865" s="79" t="s">
        <v>3779</v>
      </c>
      <c r="C1865" s="79" t="str">
        <f t="shared" si="29"/>
        <v>2414Imielin</v>
      </c>
      <c r="D1865" s="2" t="s">
        <v>1969</v>
      </c>
    </row>
    <row r="1866" spans="1:4">
      <c r="A1866" s="2" t="s">
        <v>3777</v>
      </c>
      <c r="B1866" s="79" t="s">
        <v>3780</v>
      </c>
      <c r="C1866" s="79" t="str">
        <f t="shared" si="29"/>
        <v>2414Lędziny</v>
      </c>
      <c r="D1866" s="2" t="s">
        <v>1989</v>
      </c>
    </row>
    <row r="1867" spans="1:4">
      <c r="A1867" s="2" t="s">
        <v>3777</v>
      </c>
      <c r="B1867" s="79" t="s">
        <v>3781</v>
      </c>
      <c r="C1867" s="79" t="str">
        <f t="shared" si="29"/>
        <v>2414Bojszowy</v>
      </c>
      <c r="D1867" s="2" t="s">
        <v>1970</v>
      </c>
    </row>
    <row r="1868" spans="1:4">
      <c r="A1868" s="2" t="s">
        <v>3777</v>
      </c>
      <c r="B1868" s="79" t="s">
        <v>3782</v>
      </c>
      <c r="C1868" s="79" t="str">
        <f t="shared" si="29"/>
        <v>2414Chełm Śląski</v>
      </c>
      <c r="D1868" s="2" t="s">
        <v>1990</v>
      </c>
    </row>
    <row r="1869" spans="1:4">
      <c r="A1869" s="2" t="s">
        <v>3783</v>
      </c>
      <c r="B1869" s="79" t="s">
        <v>3784</v>
      </c>
      <c r="C1869" s="79" t="str">
        <f t="shared" si="29"/>
        <v>2415Pszów</v>
      </c>
      <c r="D1869" s="2" t="s">
        <v>1988</v>
      </c>
    </row>
    <row r="1870" spans="1:4">
      <c r="A1870" s="2" t="s">
        <v>3783</v>
      </c>
      <c r="B1870" s="79" t="s">
        <v>3785</v>
      </c>
      <c r="C1870" s="79" t="str">
        <f t="shared" si="29"/>
        <v>2415Radlin</v>
      </c>
      <c r="D1870" s="2" t="s">
        <v>1969</v>
      </c>
    </row>
    <row r="1871" spans="1:4">
      <c r="A1871" s="2" t="s">
        <v>3783</v>
      </c>
      <c r="B1871" s="79" t="s">
        <v>3786</v>
      </c>
      <c r="C1871" s="79" t="str">
        <f t="shared" si="29"/>
        <v>2415Rydułtowy</v>
      </c>
      <c r="D1871" s="2" t="s">
        <v>1989</v>
      </c>
    </row>
    <row r="1872" spans="1:4">
      <c r="A1872" s="2" t="s">
        <v>3783</v>
      </c>
      <c r="B1872" s="79" t="s">
        <v>834</v>
      </c>
      <c r="C1872" s="79" t="str">
        <f t="shared" si="29"/>
        <v>2415Wodzisław Śląski</v>
      </c>
      <c r="D1872" s="2" t="s">
        <v>1970</v>
      </c>
    </row>
    <row r="1873" spans="1:4">
      <c r="A1873" s="2" t="s">
        <v>3783</v>
      </c>
      <c r="B1873" s="79" t="s">
        <v>3787</v>
      </c>
      <c r="C1873" s="79" t="str">
        <f t="shared" si="29"/>
        <v>2415Godów</v>
      </c>
      <c r="D1873" s="2" t="s">
        <v>1990</v>
      </c>
    </row>
    <row r="1874" spans="1:4">
      <c r="A1874" s="2" t="s">
        <v>3783</v>
      </c>
      <c r="B1874" s="79" t="s">
        <v>3438</v>
      </c>
      <c r="C1874" s="79" t="str">
        <f t="shared" si="29"/>
        <v>2415Gorzyce</v>
      </c>
      <c r="D1874" s="2" t="s">
        <v>1971</v>
      </c>
    </row>
    <row r="1875" spans="1:4">
      <c r="A1875" s="2" t="s">
        <v>3783</v>
      </c>
      <c r="B1875" s="79" t="s">
        <v>3788</v>
      </c>
      <c r="C1875" s="79" t="str">
        <f t="shared" si="29"/>
        <v>2415Lubomia</v>
      </c>
      <c r="D1875" s="2" t="s">
        <v>1991</v>
      </c>
    </row>
    <row r="1876" spans="1:4">
      <c r="A1876" s="2" t="s">
        <v>3783</v>
      </c>
      <c r="B1876" s="79" t="s">
        <v>3789</v>
      </c>
      <c r="C1876" s="79" t="str">
        <f t="shared" si="29"/>
        <v>2415Marklowice</v>
      </c>
      <c r="D1876" s="2" t="s">
        <v>1972</v>
      </c>
    </row>
    <row r="1877" spans="1:4">
      <c r="A1877" s="2" t="s">
        <v>3783</v>
      </c>
      <c r="B1877" s="79" t="s">
        <v>3790</v>
      </c>
      <c r="C1877" s="79" t="str">
        <f t="shared" si="29"/>
        <v>2415Mszana</v>
      </c>
      <c r="D1877" s="2" t="s">
        <v>1992</v>
      </c>
    </row>
    <row r="1878" spans="1:4">
      <c r="A1878" s="2" t="s">
        <v>3791</v>
      </c>
      <c r="B1878" s="79" t="s">
        <v>3792</v>
      </c>
      <c r="C1878" s="79" t="str">
        <f t="shared" si="29"/>
        <v>2416Poręba</v>
      </c>
      <c r="D1878" s="2" t="s">
        <v>1988</v>
      </c>
    </row>
    <row r="1879" spans="1:4">
      <c r="A1879" s="2" t="s">
        <v>3791</v>
      </c>
      <c r="B1879" s="79" t="s">
        <v>826</v>
      </c>
      <c r="C1879" s="79" t="str">
        <f t="shared" si="29"/>
        <v>2416Zawiercie</v>
      </c>
      <c r="D1879" s="2" t="s">
        <v>1969</v>
      </c>
    </row>
    <row r="1880" spans="1:4">
      <c r="A1880" s="2" t="s">
        <v>3791</v>
      </c>
      <c r="B1880" s="79" t="s">
        <v>3793</v>
      </c>
      <c r="C1880" s="79" t="str">
        <f t="shared" si="29"/>
        <v>2416Irządze</v>
      </c>
      <c r="D1880" s="2" t="s">
        <v>1989</v>
      </c>
    </row>
    <row r="1881" spans="1:4">
      <c r="A1881" s="2" t="s">
        <v>3791</v>
      </c>
      <c r="B1881" s="79" t="s">
        <v>3794</v>
      </c>
      <c r="C1881" s="79" t="str">
        <f t="shared" si="29"/>
        <v>2416Kroczyce</v>
      </c>
      <c r="D1881" s="2" t="s">
        <v>1970</v>
      </c>
    </row>
    <row r="1882" spans="1:4">
      <c r="A1882" s="2" t="s">
        <v>3791</v>
      </c>
      <c r="B1882" s="79" t="s">
        <v>3795</v>
      </c>
      <c r="C1882" s="79" t="str">
        <f t="shared" si="29"/>
        <v>2416Łazy</v>
      </c>
      <c r="D1882" s="2" t="s">
        <v>1990</v>
      </c>
    </row>
    <row r="1883" spans="1:4">
      <c r="A1883" s="2" t="s">
        <v>3791</v>
      </c>
      <c r="B1883" s="79" t="s">
        <v>3796</v>
      </c>
      <c r="C1883" s="79" t="str">
        <f t="shared" si="29"/>
        <v>2416Ogrodzieniec</v>
      </c>
      <c r="D1883" s="2" t="s">
        <v>1971</v>
      </c>
    </row>
    <row r="1884" spans="1:4">
      <c r="A1884" s="2" t="s">
        <v>3791</v>
      </c>
      <c r="B1884" s="79" t="s">
        <v>3797</v>
      </c>
      <c r="C1884" s="79" t="str">
        <f t="shared" si="29"/>
        <v>2416Pilica</v>
      </c>
      <c r="D1884" s="2" t="s">
        <v>1991</v>
      </c>
    </row>
    <row r="1885" spans="1:4">
      <c r="A1885" s="2" t="s">
        <v>3791</v>
      </c>
      <c r="B1885" s="79" t="s">
        <v>3798</v>
      </c>
      <c r="C1885" s="79" t="str">
        <f t="shared" si="29"/>
        <v>2416Szczekociny</v>
      </c>
      <c r="D1885" s="2" t="s">
        <v>1972</v>
      </c>
    </row>
    <row r="1886" spans="1:4">
      <c r="A1886" s="2" t="s">
        <v>3791</v>
      </c>
      <c r="B1886" s="79" t="s">
        <v>3799</v>
      </c>
      <c r="C1886" s="79" t="str">
        <f t="shared" si="29"/>
        <v>2416Włodowice</v>
      </c>
      <c r="D1886" s="2" t="s">
        <v>1992</v>
      </c>
    </row>
    <row r="1887" spans="1:4">
      <c r="A1887" s="2" t="s">
        <v>3791</v>
      </c>
      <c r="B1887" s="79" t="s">
        <v>3800</v>
      </c>
      <c r="C1887" s="79" t="str">
        <f t="shared" si="29"/>
        <v>2416Żarnowiec</v>
      </c>
      <c r="D1887" s="2" t="s">
        <v>1973</v>
      </c>
    </row>
    <row r="1888" spans="1:4">
      <c r="A1888" s="2" t="s">
        <v>3801</v>
      </c>
      <c r="B1888" s="79" t="s">
        <v>817</v>
      </c>
      <c r="C1888" s="79" t="str">
        <f t="shared" si="29"/>
        <v>2417Żywiec</v>
      </c>
      <c r="D1888" s="2" t="s">
        <v>1988</v>
      </c>
    </row>
    <row r="1889" spans="1:4">
      <c r="A1889" s="2" t="s">
        <v>3801</v>
      </c>
      <c r="B1889" s="79" t="s">
        <v>2810</v>
      </c>
      <c r="C1889" s="79" t="str">
        <f t="shared" si="29"/>
        <v>2417Czernichów</v>
      </c>
      <c r="D1889" s="2" t="s">
        <v>1969</v>
      </c>
    </row>
    <row r="1890" spans="1:4">
      <c r="A1890" s="2" t="s">
        <v>3801</v>
      </c>
      <c r="B1890" s="79" t="s">
        <v>3802</v>
      </c>
      <c r="C1890" s="79" t="str">
        <f t="shared" si="29"/>
        <v>2417Gilowice</v>
      </c>
      <c r="D1890" s="2" t="s">
        <v>1989</v>
      </c>
    </row>
    <row r="1891" spans="1:4">
      <c r="A1891" s="2" t="s">
        <v>3801</v>
      </c>
      <c r="B1891" s="79" t="s">
        <v>3803</v>
      </c>
      <c r="C1891" s="79" t="str">
        <f t="shared" si="29"/>
        <v>2417Jeleśnia</v>
      </c>
      <c r="D1891" s="2" t="s">
        <v>1970</v>
      </c>
    </row>
    <row r="1892" spans="1:4">
      <c r="A1892" s="2" t="s">
        <v>3801</v>
      </c>
      <c r="B1892" s="79" t="s">
        <v>3804</v>
      </c>
      <c r="C1892" s="79" t="str">
        <f t="shared" si="29"/>
        <v>2417Koszarawa</v>
      </c>
      <c r="D1892" s="2" t="s">
        <v>1990</v>
      </c>
    </row>
    <row r="1893" spans="1:4">
      <c r="A1893" s="2" t="s">
        <v>3801</v>
      </c>
      <c r="B1893" s="79" t="s">
        <v>3805</v>
      </c>
      <c r="C1893" s="79" t="str">
        <f t="shared" si="29"/>
        <v>2417Lipowa</v>
      </c>
      <c r="D1893" s="2" t="s">
        <v>1971</v>
      </c>
    </row>
    <row r="1894" spans="1:4">
      <c r="A1894" s="2" t="s">
        <v>3801</v>
      </c>
      <c r="B1894" s="79" t="s">
        <v>3806</v>
      </c>
      <c r="C1894" s="79" t="str">
        <f t="shared" si="29"/>
        <v>2417Łękawica</v>
      </c>
      <c r="D1894" s="2" t="s">
        <v>1991</v>
      </c>
    </row>
    <row r="1895" spans="1:4">
      <c r="A1895" s="2" t="s">
        <v>3801</v>
      </c>
      <c r="B1895" s="79" t="s">
        <v>3807</v>
      </c>
      <c r="C1895" s="79" t="str">
        <f t="shared" si="29"/>
        <v>2417Łodygowice</v>
      </c>
      <c r="D1895" s="2" t="s">
        <v>1972</v>
      </c>
    </row>
    <row r="1896" spans="1:4">
      <c r="A1896" s="2" t="s">
        <v>3801</v>
      </c>
      <c r="B1896" s="79" t="s">
        <v>3808</v>
      </c>
      <c r="C1896" s="79" t="str">
        <f t="shared" si="29"/>
        <v>2417Milówka</v>
      </c>
      <c r="D1896" s="2" t="s">
        <v>1992</v>
      </c>
    </row>
    <row r="1897" spans="1:4">
      <c r="A1897" s="2" t="s">
        <v>3801</v>
      </c>
      <c r="B1897" s="79" t="s">
        <v>3809</v>
      </c>
      <c r="C1897" s="79" t="str">
        <f t="shared" si="29"/>
        <v>2417Radziechowy-Wieprz</v>
      </c>
      <c r="D1897" s="2" t="s">
        <v>1973</v>
      </c>
    </row>
    <row r="1898" spans="1:4">
      <c r="A1898" s="2" t="s">
        <v>3801</v>
      </c>
      <c r="B1898" s="79" t="s">
        <v>3810</v>
      </c>
      <c r="C1898" s="79" t="str">
        <f t="shared" si="29"/>
        <v>2417Rajcza</v>
      </c>
      <c r="D1898" s="2" t="s">
        <v>1993</v>
      </c>
    </row>
    <row r="1899" spans="1:4">
      <c r="A1899" s="2" t="s">
        <v>3801</v>
      </c>
      <c r="B1899" s="79" t="s">
        <v>3811</v>
      </c>
      <c r="C1899" s="79" t="str">
        <f t="shared" si="29"/>
        <v>2417Ślemień</v>
      </c>
      <c r="D1899" s="2" t="s">
        <v>1974</v>
      </c>
    </row>
    <row r="1900" spans="1:4">
      <c r="A1900" s="2" t="s">
        <v>3801</v>
      </c>
      <c r="B1900" s="79" t="s">
        <v>3812</v>
      </c>
      <c r="C1900" s="79" t="str">
        <f t="shared" si="29"/>
        <v>2417Świnna</v>
      </c>
      <c r="D1900" s="2" t="s">
        <v>1994</v>
      </c>
    </row>
    <row r="1901" spans="1:4">
      <c r="A1901" s="2" t="s">
        <v>3801</v>
      </c>
      <c r="B1901" s="79" t="s">
        <v>3813</v>
      </c>
      <c r="C1901" s="79" t="str">
        <f t="shared" si="29"/>
        <v>2417Ujsoły</v>
      </c>
      <c r="D1901" s="2" t="s">
        <v>1975</v>
      </c>
    </row>
    <row r="1902" spans="1:4">
      <c r="A1902" s="2" t="s">
        <v>3801</v>
      </c>
      <c r="B1902" s="79" t="s">
        <v>3814</v>
      </c>
      <c r="C1902" s="79" t="str">
        <f t="shared" si="29"/>
        <v>2417Węgierska Górka</v>
      </c>
      <c r="D1902" s="2" t="s">
        <v>1995</v>
      </c>
    </row>
    <row r="1903" spans="1:4">
      <c r="A1903" s="2" t="s">
        <v>3815</v>
      </c>
      <c r="B1903" s="79" t="s">
        <v>938</v>
      </c>
      <c r="C1903" s="79" t="str">
        <f t="shared" si="29"/>
        <v>2461Bielsko-Biała</v>
      </c>
      <c r="D1903" s="2" t="s">
        <v>1988</v>
      </c>
    </row>
    <row r="1904" spans="1:4">
      <c r="A1904" s="2" t="s">
        <v>3816</v>
      </c>
      <c r="B1904" s="79" t="s">
        <v>918</v>
      </c>
      <c r="C1904" s="79" t="str">
        <f t="shared" si="29"/>
        <v>2462Bytom</v>
      </c>
      <c r="D1904" s="2" t="s">
        <v>1988</v>
      </c>
    </row>
    <row r="1905" spans="1:4">
      <c r="A1905" s="2" t="s">
        <v>3817</v>
      </c>
      <c r="B1905" s="79" t="s">
        <v>914</v>
      </c>
      <c r="C1905" s="79" t="str">
        <f t="shared" si="29"/>
        <v>2463Chorzów</v>
      </c>
      <c r="D1905" s="2" t="s">
        <v>1988</v>
      </c>
    </row>
    <row r="1906" spans="1:4">
      <c r="A1906" s="2" t="s">
        <v>3818</v>
      </c>
      <c r="B1906" s="79" t="s">
        <v>934</v>
      </c>
      <c r="C1906" s="79" t="str">
        <f t="shared" si="29"/>
        <v>2464Częstochowa</v>
      </c>
      <c r="D1906" s="2" t="s">
        <v>1988</v>
      </c>
    </row>
    <row r="1907" spans="1:4">
      <c r="A1907" s="2" t="s">
        <v>3819</v>
      </c>
      <c r="B1907" s="79" t="s">
        <v>902</v>
      </c>
      <c r="C1907" s="79" t="str">
        <f t="shared" si="29"/>
        <v>2465Dąbrowa Górnicza</v>
      </c>
      <c r="D1907" s="2" t="s">
        <v>1988</v>
      </c>
    </row>
    <row r="1908" spans="1:4">
      <c r="A1908" s="2" t="s">
        <v>3820</v>
      </c>
      <c r="B1908" s="79" t="s">
        <v>930</v>
      </c>
      <c r="C1908" s="79" t="str">
        <f t="shared" si="29"/>
        <v>2466Gliwice</v>
      </c>
      <c r="D1908" s="2" t="s">
        <v>1988</v>
      </c>
    </row>
    <row r="1909" spans="1:4">
      <c r="A1909" s="2" t="s">
        <v>3821</v>
      </c>
      <c r="B1909" s="79" t="s">
        <v>898</v>
      </c>
      <c r="C1909" s="79" t="str">
        <f t="shared" si="29"/>
        <v>2467Jastrzębie-Zdrój</v>
      </c>
      <c r="D1909" s="2" t="s">
        <v>1988</v>
      </c>
    </row>
    <row r="1910" spans="1:4">
      <c r="A1910" s="2" t="s">
        <v>3822</v>
      </c>
      <c r="B1910" s="79" t="s">
        <v>894</v>
      </c>
      <c r="C1910" s="79" t="str">
        <f t="shared" si="29"/>
        <v>2468Jaworzno</v>
      </c>
      <c r="D1910" s="2" t="s">
        <v>1988</v>
      </c>
    </row>
    <row r="1911" spans="1:4">
      <c r="A1911" s="2" t="s">
        <v>3823</v>
      </c>
      <c r="B1911" s="79" t="s">
        <v>926</v>
      </c>
      <c r="C1911" s="79" t="str">
        <f t="shared" si="29"/>
        <v>2469Katowice</v>
      </c>
      <c r="D1911" s="2" t="s">
        <v>1988</v>
      </c>
    </row>
    <row r="1912" spans="1:4">
      <c r="A1912" s="2" t="s">
        <v>3824</v>
      </c>
      <c r="B1912" s="79" t="s">
        <v>878</v>
      </c>
      <c r="C1912" s="79" t="str">
        <f t="shared" si="29"/>
        <v>2470Mysłowice</v>
      </c>
      <c r="D1912" s="2" t="s">
        <v>1988</v>
      </c>
    </row>
    <row r="1913" spans="1:4">
      <c r="A1913" s="2" t="s">
        <v>3825</v>
      </c>
      <c r="B1913" s="79" t="s">
        <v>870</v>
      </c>
      <c r="C1913" s="79" t="str">
        <f t="shared" si="29"/>
        <v>2471Piekary Śląskie</v>
      </c>
      <c r="D1913" s="2" t="s">
        <v>1988</v>
      </c>
    </row>
    <row r="1914" spans="1:4">
      <c r="A1914" s="2" t="s">
        <v>3826</v>
      </c>
      <c r="B1914" s="79" t="s">
        <v>858</v>
      </c>
      <c r="C1914" s="79" t="str">
        <f t="shared" si="29"/>
        <v>2472Ruda Śląska</v>
      </c>
      <c r="D1914" s="2" t="s">
        <v>1988</v>
      </c>
    </row>
    <row r="1915" spans="1:4">
      <c r="A1915" s="2" t="s">
        <v>3827</v>
      </c>
      <c r="B1915" s="79" t="s">
        <v>854</v>
      </c>
      <c r="C1915" s="79" t="str">
        <f t="shared" si="29"/>
        <v>2473Rybnik</v>
      </c>
      <c r="D1915" s="2" t="s">
        <v>1988</v>
      </c>
    </row>
    <row r="1916" spans="1:4">
      <c r="A1916" s="2" t="s">
        <v>3828</v>
      </c>
      <c r="B1916" s="79" t="s">
        <v>850</v>
      </c>
      <c r="C1916" s="79" t="str">
        <f t="shared" si="29"/>
        <v>2474Siemianowice Śląskie</v>
      </c>
      <c r="D1916" s="2" t="s">
        <v>1988</v>
      </c>
    </row>
    <row r="1917" spans="1:4">
      <c r="A1917" s="2" t="s">
        <v>3829</v>
      </c>
      <c r="B1917" s="79" t="s">
        <v>846</v>
      </c>
      <c r="C1917" s="79" t="str">
        <f t="shared" si="29"/>
        <v>2475Sosnowiec</v>
      </c>
      <c r="D1917" s="2" t="s">
        <v>1988</v>
      </c>
    </row>
    <row r="1918" spans="1:4">
      <c r="A1918" s="2" t="s">
        <v>3830</v>
      </c>
      <c r="B1918" s="79" t="s">
        <v>2025</v>
      </c>
      <c r="C1918" s="79" t="str">
        <f t="shared" si="29"/>
        <v>2476Świętochłowice</v>
      </c>
      <c r="D1918" s="2" t="s">
        <v>1988</v>
      </c>
    </row>
    <row r="1919" spans="1:4">
      <c r="A1919" s="2" t="s">
        <v>3831</v>
      </c>
      <c r="B1919" s="79" t="s">
        <v>838</v>
      </c>
      <c r="C1919" s="79" t="str">
        <f t="shared" si="29"/>
        <v>2477Tychy</v>
      </c>
      <c r="D1919" s="2" t="s">
        <v>1988</v>
      </c>
    </row>
    <row r="1920" spans="1:4">
      <c r="A1920" s="2" t="s">
        <v>3832</v>
      </c>
      <c r="B1920" s="79" t="s">
        <v>830</v>
      </c>
      <c r="C1920" s="79" t="str">
        <f t="shared" si="29"/>
        <v>2478Zabrze</v>
      </c>
      <c r="D1920" s="2" t="s">
        <v>1988</v>
      </c>
    </row>
    <row r="1921" spans="1:4">
      <c r="A1921" s="2" t="s">
        <v>3833</v>
      </c>
      <c r="B1921" s="79" t="s">
        <v>822</v>
      </c>
      <c r="C1921" s="79" t="str">
        <f t="shared" si="29"/>
        <v>2479Żory</v>
      </c>
      <c r="D1921" s="2" t="s">
        <v>1988</v>
      </c>
    </row>
    <row r="1922" spans="1:4">
      <c r="A1922" s="2" t="s">
        <v>3834</v>
      </c>
      <c r="B1922" s="79" t="s">
        <v>806</v>
      </c>
      <c r="C1922" s="79" t="str">
        <f t="shared" si="29"/>
        <v>2601Busko-Zdrój</v>
      </c>
      <c r="D1922" s="2" t="s">
        <v>1988</v>
      </c>
    </row>
    <row r="1923" spans="1:4">
      <c r="A1923" s="2" t="s">
        <v>3834</v>
      </c>
      <c r="B1923" s="79" t="s">
        <v>3835</v>
      </c>
      <c r="C1923" s="79" t="str">
        <f t="shared" ref="C1923:C1986" si="30">A1923&amp;B1923</f>
        <v>2601Gnojno</v>
      </c>
      <c r="D1923" s="2" t="s">
        <v>1969</v>
      </c>
    </row>
    <row r="1924" spans="1:4">
      <c r="A1924" s="2" t="s">
        <v>3834</v>
      </c>
      <c r="B1924" s="79" t="s">
        <v>3836</v>
      </c>
      <c r="C1924" s="79" t="str">
        <f t="shared" si="30"/>
        <v>2601Nowy Korczyn</v>
      </c>
      <c r="D1924" s="2" t="s">
        <v>1989</v>
      </c>
    </row>
    <row r="1925" spans="1:4">
      <c r="A1925" s="2" t="s">
        <v>3834</v>
      </c>
      <c r="B1925" s="79" t="s">
        <v>3837</v>
      </c>
      <c r="C1925" s="79" t="str">
        <f t="shared" si="30"/>
        <v>2601Pacanów</v>
      </c>
      <c r="D1925" s="2" t="s">
        <v>1970</v>
      </c>
    </row>
    <row r="1926" spans="1:4">
      <c r="A1926" s="2" t="s">
        <v>3834</v>
      </c>
      <c r="B1926" s="79" t="s">
        <v>3838</v>
      </c>
      <c r="C1926" s="79" t="str">
        <f t="shared" si="30"/>
        <v>2601Solec-Zdrój</v>
      </c>
      <c r="D1926" s="2" t="s">
        <v>1990</v>
      </c>
    </row>
    <row r="1927" spans="1:4">
      <c r="A1927" s="2" t="s">
        <v>3834</v>
      </c>
      <c r="B1927" s="79" t="s">
        <v>3839</v>
      </c>
      <c r="C1927" s="79" t="str">
        <f t="shared" si="30"/>
        <v>2601Stopnica</v>
      </c>
      <c r="D1927" s="2" t="s">
        <v>1971</v>
      </c>
    </row>
    <row r="1928" spans="1:4">
      <c r="A1928" s="2" t="s">
        <v>3834</v>
      </c>
      <c r="B1928" s="79" t="s">
        <v>3840</v>
      </c>
      <c r="C1928" s="79" t="str">
        <f t="shared" si="30"/>
        <v>2601Tuczępy</v>
      </c>
      <c r="D1928" s="2" t="s">
        <v>1991</v>
      </c>
    </row>
    <row r="1929" spans="1:4">
      <c r="A1929" s="2" t="s">
        <v>3834</v>
      </c>
      <c r="B1929" s="79" t="s">
        <v>3841</v>
      </c>
      <c r="C1929" s="79" t="str">
        <f t="shared" si="30"/>
        <v>2601Wiślica</v>
      </c>
      <c r="D1929" s="2" t="s">
        <v>1972</v>
      </c>
    </row>
    <row r="1930" spans="1:4">
      <c r="A1930" s="2" t="s">
        <v>3842</v>
      </c>
      <c r="B1930" s="79" t="s">
        <v>3843</v>
      </c>
      <c r="C1930" s="79" t="str">
        <f t="shared" si="30"/>
        <v>2602Imielno</v>
      </c>
      <c r="D1930" s="2" t="s">
        <v>1988</v>
      </c>
    </row>
    <row r="1931" spans="1:4">
      <c r="A1931" s="2" t="s">
        <v>3842</v>
      </c>
      <c r="B1931" s="79" t="s">
        <v>802</v>
      </c>
      <c r="C1931" s="79" t="str">
        <f t="shared" si="30"/>
        <v>2602Jędrzejów</v>
      </c>
      <c r="D1931" s="2" t="s">
        <v>1969</v>
      </c>
    </row>
    <row r="1932" spans="1:4">
      <c r="A1932" s="2" t="s">
        <v>3842</v>
      </c>
      <c r="B1932" s="79" t="s">
        <v>3844</v>
      </c>
      <c r="C1932" s="79" t="str">
        <f t="shared" si="30"/>
        <v>2602Małogoszcz</v>
      </c>
      <c r="D1932" s="2" t="s">
        <v>1989</v>
      </c>
    </row>
    <row r="1933" spans="1:4">
      <c r="A1933" s="2" t="s">
        <v>3842</v>
      </c>
      <c r="B1933" s="79" t="s">
        <v>3845</v>
      </c>
      <c r="C1933" s="79" t="str">
        <f t="shared" si="30"/>
        <v>2602Nagłowice</v>
      </c>
      <c r="D1933" s="2" t="s">
        <v>1970</v>
      </c>
    </row>
    <row r="1934" spans="1:4">
      <c r="A1934" s="2" t="s">
        <v>3842</v>
      </c>
      <c r="B1934" s="79" t="s">
        <v>3846</v>
      </c>
      <c r="C1934" s="79" t="str">
        <f t="shared" si="30"/>
        <v>2602Oksa</v>
      </c>
      <c r="D1934" s="2" t="s">
        <v>1990</v>
      </c>
    </row>
    <row r="1935" spans="1:4">
      <c r="A1935" s="2" t="s">
        <v>3842</v>
      </c>
      <c r="B1935" s="79" t="s">
        <v>3847</v>
      </c>
      <c r="C1935" s="79" t="str">
        <f t="shared" si="30"/>
        <v>2602Sędziszów</v>
      </c>
      <c r="D1935" s="2" t="s">
        <v>1971</v>
      </c>
    </row>
    <row r="1936" spans="1:4">
      <c r="A1936" s="2" t="s">
        <v>3842</v>
      </c>
      <c r="B1936" s="79" t="s">
        <v>2733</v>
      </c>
      <c r="C1936" s="79" t="str">
        <f t="shared" si="30"/>
        <v>2602Słupia</v>
      </c>
      <c r="D1936" s="2" t="s">
        <v>1991</v>
      </c>
    </row>
    <row r="1937" spans="1:4">
      <c r="A1937" s="2" t="s">
        <v>3842</v>
      </c>
      <c r="B1937" s="79" t="s">
        <v>3848</v>
      </c>
      <c r="C1937" s="79" t="str">
        <f t="shared" si="30"/>
        <v>2602Sobków</v>
      </c>
      <c r="D1937" s="2" t="s">
        <v>1972</v>
      </c>
    </row>
    <row r="1938" spans="1:4">
      <c r="A1938" s="2" t="s">
        <v>3842</v>
      </c>
      <c r="B1938" s="79" t="s">
        <v>3849</v>
      </c>
      <c r="C1938" s="79" t="str">
        <f t="shared" si="30"/>
        <v>2602Wodzisław</v>
      </c>
      <c r="D1938" s="2" t="s">
        <v>1992</v>
      </c>
    </row>
    <row r="1939" spans="1:4">
      <c r="A1939" s="2" t="s">
        <v>3850</v>
      </c>
      <c r="B1939" s="79" t="s">
        <v>3851</v>
      </c>
      <c r="C1939" s="79" t="str">
        <f t="shared" si="30"/>
        <v>2603Bejsce</v>
      </c>
      <c r="D1939" s="2" t="s">
        <v>1988</v>
      </c>
    </row>
    <row r="1940" spans="1:4">
      <c r="A1940" s="2" t="s">
        <v>3850</v>
      </c>
      <c r="B1940" s="79" t="s">
        <v>2681</v>
      </c>
      <c r="C1940" s="79" t="str">
        <f t="shared" si="30"/>
        <v>2603Czarnocin</v>
      </c>
      <c r="D1940" s="2" t="s">
        <v>1969</v>
      </c>
    </row>
    <row r="1941" spans="1:4">
      <c r="A1941" s="2" t="s">
        <v>3850</v>
      </c>
      <c r="B1941" s="79" t="s">
        <v>798</v>
      </c>
      <c r="C1941" s="79" t="str">
        <f t="shared" si="30"/>
        <v>2603Kazimierza Wielka</v>
      </c>
      <c r="D1941" s="2" t="s">
        <v>1989</v>
      </c>
    </row>
    <row r="1942" spans="1:4">
      <c r="A1942" s="2" t="s">
        <v>3850</v>
      </c>
      <c r="B1942" s="79" t="s">
        <v>3852</v>
      </c>
      <c r="C1942" s="79" t="str">
        <f t="shared" si="30"/>
        <v>2603Opatowiec</v>
      </c>
      <c r="D1942" s="2" t="s">
        <v>1970</v>
      </c>
    </row>
    <row r="1943" spans="1:4">
      <c r="A1943" s="2" t="s">
        <v>3850</v>
      </c>
      <c r="B1943" s="79" t="s">
        <v>3853</v>
      </c>
      <c r="C1943" s="79" t="str">
        <f t="shared" si="30"/>
        <v>2603Skalbmierz</v>
      </c>
      <c r="D1943" s="2" t="s">
        <v>1990</v>
      </c>
    </row>
    <row r="1944" spans="1:4">
      <c r="A1944" s="2" t="s">
        <v>3854</v>
      </c>
      <c r="B1944" s="79" t="s">
        <v>3855</v>
      </c>
      <c r="C1944" s="79" t="str">
        <f t="shared" si="30"/>
        <v>2604Bieliny</v>
      </c>
      <c r="D1944" s="2" t="s">
        <v>1988</v>
      </c>
    </row>
    <row r="1945" spans="1:4">
      <c r="A1945" s="2" t="s">
        <v>3854</v>
      </c>
      <c r="B1945" s="79" t="s">
        <v>3856</v>
      </c>
      <c r="C1945" s="79" t="str">
        <f t="shared" si="30"/>
        <v>2604Bodzentyn</v>
      </c>
      <c r="D1945" s="2" t="s">
        <v>1969</v>
      </c>
    </row>
    <row r="1946" spans="1:4">
      <c r="A1946" s="2" t="s">
        <v>3854</v>
      </c>
      <c r="B1946" s="79" t="s">
        <v>3857</v>
      </c>
      <c r="C1946" s="79" t="str">
        <f t="shared" si="30"/>
        <v>2604Chęciny</v>
      </c>
      <c r="D1946" s="2" t="s">
        <v>1989</v>
      </c>
    </row>
    <row r="1947" spans="1:4">
      <c r="A1947" s="2" t="s">
        <v>3854</v>
      </c>
      <c r="B1947" s="79" t="s">
        <v>3411</v>
      </c>
      <c r="C1947" s="79" t="str">
        <f t="shared" si="30"/>
        <v>2604Chmielnik</v>
      </c>
      <c r="D1947" s="2" t="s">
        <v>1970</v>
      </c>
    </row>
    <row r="1948" spans="1:4">
      <c r="A1948" s="2" t="s">
        <v>3854</v>
      </c>
      <c r="B1948" s="79" t="s">
        <v>3858</v>
      </c>
      <c r="C1948" s="79" t="str">
        <f t="shared" si="30"/>
        <v>2604Daleszyce</v>
      </c>
      <c r="D1948" s="2" t="s">
        <v>1990</v>
      </c>
    </row>
    <row r="1949" spans="1:4">
      <c r="A1949" s="2" t="s">
        <v>3854</v>
      </c>
      <c r="B1949" s="79" t="s">
        <v>3859</v>
      </c>
      <c r="C1949" s="79" t="str">
        <f t="shared" si="30"/>
        <v>2604Górno</v>
      </c>
      <c r="D1949" s="2" t="s">
        <v>1971</v>
      </c>
    </row>
    <row r="1950" spans="1:4">
      <c r="A1950" s="2" t="s">
        <v>3854</v>
      </c>
      <c r="B1950" s="79" t="s">
        <v>2577</v>
      </c>
      <c r="C1950" s="79" t="str">
        <f t="shared" si="30"/>
        <v>2604Łagów</v>
      </c>
      <c r="D1950" s="2" t="s">
        <v>1991</v>
      </c>
    </row>
    <row r="1951" spans="1:4">
      <c r="A1951" s="2" t="s">
        <v>3854</v>
      </c>
      <c r="B1951" s="79" t="s">
        <v>3860</v>
      </c>
      <c r="C1951" s="79" t="str">
        <f t="shared" si="30"/>
        <v>2604Łopuszno</v>
      </c>
      <c r="D1951" s="2" t="s">
        <v>1972</v>
      </c>
    </row>
    <row r="1952" spans="1:4">
      <c r="A1952" s="2" t="s">
        <v>3854</v>
      </c>
      <c r="B1952" s="79" t="s">
        <v>3861</v>
      </c>
      <c r="C1952" s="79" t="str">
        <f t="shared" si="30"/>
        <v>2604Masłów</v>
      </c>
      <c r="D1952" s="2" t="s">
        <v>1992</v>
      </c>
    </row>
    <row r="1953" spans="1:4">
      <c r="A1953" s="2" t="s">
        <v>3854</v>
      </c>
      <c r="B1953" s="79" t="s">
        <v>3862</v>
      </c>
      <c r="C1953" s="79" t="str">
        <f t="shared" si="30"/>
        <v>2604Miedziana Góra</v>
      </c>
      <c r="D1953" s="2" t="s">
        <v>1973</v>
      </c>
    </row>
    <row r="1954" spans="1:4">
      <c r="A1954" s="2" t="s">
        <v>3854</v>
      </c>
      <c r="B1954" s="79" t="s">
        <v>3863</v>
      </c>
      <c r="C1954" s="79" t="str">
        <f t="shared" si="30"/>
        <v>2604Mniów</v>
      </c>
      <c r="D1954" s="2" t="s">
        <v>1993</v>
      </c>
    </row>
    <row r="1955" spans="1:4">
      <c r="A1955" s="2" t="s">
        <v>3854</v>
      </c>
      <c r="B1955" s="79" t="s">
        <v>3864</v>
      </c>
      <c r="C1955" s="79" t="str">
        <f t="shared" si="30"/>
        <v>2604Morawica</v>
      </c>
      <c r="D1955" s="2" t="s">
        <v>1974</v>
      </c>
    </row>
    <row r="1956" spans="1:4">
      <c r="A1956" s="2" t="s">
        <v>3854</v>
      </c>
      <c r="B1956" s="79" t="s">
        <v>3865</v>
      </c>
      <c r="C1956" s="79" t="str">
        <f t="shared" si="30"/>
        <v>2604Nowa Słupia</v>
      </c>
      <c r="D1956" s="2" t="s">
        <v>1994</v>
      </c>
    </row>
    <row r="1957" spans="1:4">
      <c r="A1957" s="2" t="s">
        <v>3854</v>
      </c>
      <c r="B1957" s="79" t="s">
        <v>3866</v>
      </c>
      <c r="C1957" s="79" t="str">
        <f t="shared" si="30"/>
        <v>2604Piekoszów</v>
      </c>
      <c r="D1957" s="2" t="s">
        <v>1975</v>
      </c>
    </row>
    <row r="1958" spans="1:4">
      <c r="A1958" s="2" t="s">
        <v>3854</v>
      </c>
      <c r="B1958" s="79" t="s">
        <v>3867</v>
      </c>
      <c r="C1958" s="79" t="str">
        <f t="shared" si="30"/>
        <v>2604Pierzchnica</v>
      </c>
      <c r="D1958" s="2" t="s">
        <v>1995</v>
      </c>
    </row>
    <row r="1959" spans="1:4">
      <c r="A1959" s="2" t="s">
        <v>3854</v>
      </c>
      <c r="B1959" s="79" t="s">
        <v>3868</v>
      </c>
      <c r="C1959" s="79" t="str">
        <f t="shared" si="30"/>
        <v>2604Raków</v>
      </c>
      <c r="D1959" s="2" t="s">
        <v>1976</v>
      </c>
    </row>
    <row r="1960" spans="1:4">
      <c r="A1960" s="2" t="s">
        <v>3854</v>
      </c>
      <c r="B1960" s="79" t="s">
        <v>3869</v>
      </c>
      <c r="C1960" s="79" t="str">
        <f t="shared" si="30"/>
        <v>2604Sitkówka-Nowiny</v>
      </c>
      <c r="D1960" s="2" t="s">
        <v>1996</v>
      </c>
    </row>
    <row r="1961" spans="1:4">
      <c r="A1961" s="2" t="s">
        <v>3854</v>
      </c>
      <c r="B1961" s="79" t="s">
        <v>3870</v>
      </c>
      <c r="C1961" s="79" t="str">
        <f t="shared" si="30"/>
        <v>2604Strawczyn</v>
      </c>
      <c r="D1961" s="2" t="s">
        <v>1977</v>
      </c>
    </row>
    <row r="1962" spans="1:4">
      <c r="A1962" s="2" t="s">
        <v>3854</v>
      </c>
      <c r="B1962" s="79" t="s">
        <v>3871</v>
      </c>
      <c r="C1962" s="79" t="str">
        <f t="shared" si="30"/>
        <v>2604Zagnańsk</v>
      </c>
      <c r="D1962" s="2" t="s">
        <v>1997</v>
      </c>
    </row>
    <row r="1963" spans="1:4">
      <c r="A1963" s="2" t="s">
        <v>3872</v>
      </c>
      <c r="B1963" s="79" t="s">
        <v>3873</v>
      </c>
      <c r="C1963" s="79" t="str">
        <f t="shared" si="30"/>
        <v>2605Fałków</v>
      </c>
      <c r="D1963" s="2" t="s">
        <v>1988</v>
      </c>
    </row>
    <row r="1964" spans="1:4">
      <c r="A1964" s="2" t="s">
        <v>3872</v>
      </c>
      <c r="B1964" s="79" t="s">
        <v>3874</v>
      </c>
      <c r="C1964" s="79" t="str">
        <f t="shared" si="30"/>
        <v>2605Gowarczów</v>
      </c>
      <c r="D1964" s="2" t="s">
        <v>1969</v>
      </c>
    </row>
    <row r="1965" spans="1:4">
      <c r="A1965" s="2" t="s">
        <v>3872</v>
      </c>
      <c r="B1965" s="79" t="s">
        <v>794</v>
      </c>
      <c r="C1965" s="79" t="str">
        <f t="shared" si="30"/>
        <v>2605Końskie</v>
      </c>
      <c r="D1965" s="2" t="s">
        <v>1989</v>
      </c>
    </row>
    <row r="1966" spans="1:4">
      <c r="A1966" s="2" t="s">
        <v>3872</v>
      </c>
      <c r="B1966" s="79" t="s">
        <v>3875</v>
      </c>
      <c r="C1966" s="79" t="str">
        <f t="shared" si="30"/>
        <v>2605Radoszyce</v>
      </c>
      <c r="D1966" s="2" t="s">
        <v>1970</v>
      </c>
    </row>
    <row r="1967" spans="1:4">
      <c r="A1967" s="2" t="s">
        <v>3872</v>
      </c>
      <c r="B1967" s="79" t="s">
        <v>3876</v>
      </c>
      <c r="C1967" s="79" t="str">
        <f t="shared" si="30"/>
        <v>2605Ruda Maleniecka</v>
      </c>
      <c r="D1967" s="2" t="s">
        <v>1990</v>
      </c>
    </row>
    <row r="1968" spans="1:4">
      <c r="A1968" s="2" t="s">
        <v>3872</v>
      </c>
      <c r="B1968" s="79" t="s">
        <v>3877</v>
      </c>
      <c r="C1968" s="79" t="str">
        <f t="shared" si="30"/>
        <v>2605Słupia (Konecka)</v>
      </c>
      <c r="D1968" s="2" t="s">
        <v>1971</v>
      </c>
    </row>
    <row r="1969" spans="1:4">
      <c r="A1969" s="2" t="s">
        <v>3872</v>
      </c>
      <c r="B1969" s="79" t="s">
        <v>3878</v>
      </c>
      <c r="C1969" s="79" t="str">
        <f t="shared" si="30"/>
        <v>2605Smyków</v>
      </c>
      <c r="D1969" s="2" t="s">
        <v>1991</v>
      </c>
    </row>
    <row r="1970" spans="1:4">
      <c r="A1970" s="2" t="s">
        <v>3872</v>
      </c>
      <c r="B1970" s="79" t="s">
        <v>3879</v>
      </c>
      <c r="C1970" s="79" t="str">
        <f t="shared" si="30"/>
        <v>2605Stąporków</v>
      </c>
      <c r="D1970" s="2" t="s">
        <v>1972</v>
      </c>
    </row>
    <row r="1971" spans="1:4">
      <c r="A1971" s="2" t="s">
        <v>3880</v>
      </c>
      <c r="B1971" s="79" t="s">
        <v>3881</v>
      </c>
      <c r="C1971" s="79" t="str">
        <f t="shared" si="30"/>
        <v>2606Baćkowice</v>
      </c>
      <c r="D1971" s="2" t="s">
        <v>1988</v>
      </c>
    </row>
    <row r="1972" spans="1:4">
      <c r="A1972" s="2" t="s">
        <v>3880</v>
      </c>
      <c r="B1972" s="79" t="s">
        <v>3882</v>
      </c>
      <c r="C1972" s="79" t="str">
        <f t="shared" si="30"/>
        <v>2606Iwaniska</v>
      </c>
      <c r="D1972" s="2" t="s">
        <v>1969</v>
      </c>
    </row>
    <row r="1973" spans="1:4">
      <c r="A1973" s="2" t="s">
        <v>3880</v>
      </c>
      <c r="B1973" s="79" t="s">
        <v>3883</v>
      </c>
      <c r="C1973" s="79" t="str">
        <f t="shared" si="30"/>
        <v>2606Lipnik</v>
      </c>
      <c r="D1973" s="2" t="s">
        <v>1989</v>
      </c>
    </row>
    <row r="1974" spans="1:4">
      <c r="A1974" s="2" t="s">
        <v>3880</v>
      </c>
      <c r="B1974" s="79" t="s">
        <v>790</v>
      </c>
      <c r="C1974" s="79" t="str">
        <f t="shared" si="30"/>
        <v>2606Opatów</v>
      </c>
      <c r="D1974" s="2" t="s">
        <v>1970</v>
      </c>
    </row>
    <row r="1975" spans="1:4">
      <c r="A1975" s="2" t="s">
        <v>3880</v>
      </c>
      <c r="B1975" s="79" t="s">
        <v>3884</v>
      </c>
      <c r="C1975" s="79" t="str">
        <f t="shared" si="30"/>
        <v>2606Ożarów</v>
      </c>
      <c r="D1975" s="2" t="s">
        <v>1990</v>
      </c>
    </row>
    <row r="1976" spans="1:4">
      <c r="A1976" s="2" t="s">
        <v>3880</v>
      </c>
      <c r="B1976" s="79" t="s">
        <v>3885</v>
      </c>
      <c r="C1976" s="79" t="str">
        <f t="shared" si="30"/>
        <v>2606Sadowie</v>
      </c>
      <c r="D1976" s="2" t="s">
        <v>1971</v>
      </c>
    </row>
    <row r="1977" spans="1:4">
      <c r="A1977" s="2" t="s">
        <v>3880</v>
      </c>
      <c r="B1977" s="79" t="s">
        <v>3886</v>
      </c>
      <c r="C1977" s="79" t="str">
        <f t="shared" si="30"/>
        <v>2606Tarłów</v>
      </c>
      <c r="D1977" s="2" t="s">
        <v>1991</v>
      </c>
    </row>
    <row r="1978" spans="1:4">
      <c r="A1978" s="2" t="s">
        <v>3880</v>
      </c>
      <c r="B1978" s="79" t="s">
        <v>3887</v>
      </c>
      <c r="C1978" s="79" t="str">
        <f t="shared" si="30"/>
        <v>2606Wojciechowice</v>
      </c>
      <c r="D1978" s="2" t="s">
        <v>1972</v>
      </c>
    </row>
    <row r="1979" spans="1:4">
      <c r="A1979" s="2" t="s">
        <v>3888</v>
      </c>
      <c r="B1979" s="79" t="s">
        <v>786</v>
      </c>
      <c r="C1979" s="79" t="str">
        <f t="shared" si="30"/>
        <v>2607Ostrowiec Świętokrzyski</v>
      </c>
      <c r="D1979" s="2" t="s">
        <v>1988</v>
      </c>
    </row>
    <row r="1980" spans="1:4">
      <c r="A1980" s="2" t="s">
        <v>3888</v>
      </c>
      <c r="B1980" s="79" t="s">
        <v>3889</v>
      </c>
      <c r="C1980" s="79" t="str">
        <f t="shared" si="30"/>
        <v>2607Bałtów</v>
      </c>
      <c r="D1980" s="2" t="s">
        <v>1969</v>
      </c>
    </row>
    <row r="1981" spans="1:4">
      <c r="A1981" s="2" t="s">
        <v>3888</v>
      </c>
      <c r="B1981" s="79" t="s">
        <v>3890</v>
      </c>
      <c r="C1981" s="79" t="str">
        <f t="shared" si="30"/>
        <v>2607Bodzechów</v>
      </c>
      <c r="D1981" s="2" t="s">
        <v>1989</v>
      </c>
    </row>
    <row r="1982" spans="1:4">
      <c r="A1982" s="2" t="s">
        <v>3888</v>
      </c>
      <c r="B1982" s="79" t="s">
        <v>3891</v>
      </c>
      <c r="C1982" s="79" t="str">
        <f t="shared" si="30"/>
        <v>2607Ćmielów</v>
      </c>
      <c r="D1982" s="2" t="s">
        <v>1970</v>
      </c>
    </row>
    <row r="1983" spans="1:4">
      <c r="A1983" s="2" t="s">
        <v>3888</v>
      </c>
      <c r="B1983" s="79" t="s">
        <v>3892</v>
      </c>
      <c r="C1983" s="79" t="str">
        <f t="shared" si="30"/>
        <v>2607Kunów</v>
      </c>
      <c r="D1983" s="2" t="s">
        <v>1990</v>
      </c>
    </row>
    <row r="1984" spans="1:4">
      <c r="A1984" s="2" t="s">
        <v>3888</v>
      </c>
      <c r="B1984" s="79" t="s">
        <v>3893</v>
      </c>
      <c r="C1984" s="79" t="str">
        <f t="shared" si="30"/>
        <v>2607Waśniów</v>
      </c>
      <c r="D1984" s="2" t="s">
        <v>1971</v>
      </c>
    </row>
    <row r="1985" spans="1:4">
      <c r="A1985" s="2" t="s">
        <v>3894</v>
      </c>
      <c r="B1985" s="79" t="s">
        <v>3895</v>
      </c>
      <c r="C1985" s="79" t="str">
        <f t="shared" si="30"/>
        <v>2608Działoszyce</v>
      </c>
      <c r="D1985" s="2" t="s">
        <v>1988</v>
      </c>
    </row>
    <row r="1986" spans="1:4">
      <c r="A1986" s="2" t="s">
        <v>3894</v>
      </c>
      <c r="B1986" s="79" t="s">
        <v>3896</v>
      </c>
      <c r="C1986" s="79" t="str">
        <f t="shared" si="30"/>
        <v>2608Kije</v>
      </c>
      <c r="D1986" s="2" t="s">
        <v>1969</v>
      </c>
    </row>
    <row r="1987" spans="1:4">
      <c r="A1987" s="2" t="s">
        <v>3894</v>
      </c>
      <c r="B1987" s="79" t="s">
        <v>3897</v>
      </c>
      <c r="C1987" s="79" t="str">
        <f t="shared" ref="C1987:C2050" si="31">A1987&amp;B1987</f>
        <v>2608Michałów</v>
      </c>
      <c r="D1987" s="2" t="s">
        <v>1989</v>
      </c>
    </row>
    <row r="1988" spans="1:4">
      <c r="A1988" s="2" t="s">
        <v>3894</v>
      </c>
      <c r="B1988" s="79" t="s">
        <v>782</v>
      </c>
      <c r="C1988" s="79" t="str">
        <f t="shared" si="31"/>
        <v>2608Pińczów</v>
      </c>
      <c r="D1988" s="2" t="s">
        <v>1970</v>
      </c>
    </row>
    <row r="1989" spans="1:4">
      <c r="A1989" s="2" t="s">
        <v>3894</v>
      </c>
      <c r="B1989" s="79" t="s">
        <v>3898</v>
      </c>
      <c r="C1989" s="79" t="str">
        <f t="shared" si="31"/>
        <v>2608Złota</v>
      </c>
      <c r="D1989" s="2" t="s">
        <v>1990</v>
      </c>
    </row>
    <row r="1990" spans="1:4">
      <c r="A1990" s="2" t="s">
        <v>3899</v>
      </c>
      <c r="B1990" s="79" t="s">
        <v>778</v>
      </c>
      <c r="C1990" s="79" t="str">
        <f t="shared" si="31"/>
        <v>2609Sandomierz</v>
      </c>
      <c r="D1990" s="2" t="s">
        <v>1988</v>
      </c>
    </row>
    <row r="1991" spans="1:4">
      <c r="A1991" s="2" t="s">
        <v>3899</v>
      </c>
      <c r="B1991" s="79" t="s">
        <v>3900</v>
      </c>
      <c r="C1991" s="79" t="str">
        <f t="shared" si="31"/>
        <v>2609Dwikozy</v>
      </c>
      <c r="D1991" s="2" t="s">
        <v>1969</v>
      </c>
    </row>
    <row r="1992" spans="1:4">
      <c r="A1992" s="2" t="s">
        <v>3899</v>
      </c>
      <c r="B1992" s="79" t="s">
        <v>3901</v>
      </c>
      <c r="C1992" s="79" t="str">
        <f t="shared" si="31"/>
        <v>2609Klimontów</v>
      </c>
      <c r="D1992" s="2" t="s">
        <v>1989</v>
      </c>
    </row>
    <row r="1993" spans="1:4">
      <c r="A1993" s="2" t="s">
        <v>3899</v>
      </c>
      <c r="B1993" s="79" t="s">
        <v>3902</v>
      </c>
      <c r="C1993" s="79" t="str">
        <f t="shared" si="31"/>
        <v>2609Koprzywnica</v>
      </c>
      <c r="D1993" s="2" t="s">
        <v>1970</v>
      </c>
    </row>
    <row r="1994" spans="1:4">
      <c r="A1994" s="2" t="s">
        <v>3899</v>
      </c>
      <c r="B1994" s="79" t="s">
        <v>3903</v>
      </c>
      <c r="C1994" s="79" t="str">
        <f t="shared" si="31"/>
        <v>2609Łoniów</v>
      </c>
      <c r="D1994" s="2" t="s">
        <v>1990</v>
      </c>
    </row>
    <row r="1995" spans="1:4">
      <c r="A1995" s="2" t="s">
        <v>3899</v>
      </c>
      <c r="B1995" s="79" t="s">
        <v>3904</v>
      </c>
      <c r="C1995" s="79" t="str">
        <f t="shared" si="31"/>
        <v>2609Obrazów</v>
      </c>
      <c r="D1995" s="2" t="s">
        <v>1971</v>
      </c>
    </row>
    <row r="1996" spans="1:4">
      <c r="A1996" s="2" t="s">
        <v>3899</v>
      </c>
      <c r="B1996" s="79" t="s">
        <v>3905</v>
      </c>
      <c r="C1996" s="79" t="str">
        <f t="shared" si="31"/>
        <v>2609Samborzec</v>
      </c>
      <c r="D1996" s="2" t="s">
        <v>1991</v>
      </c>
    </row>
    <row r="1997" spans="1:4">
      <c r="A1997" s="2" t="s">
        <v>3899</v>
      </c>
      <c r="B1997" s="79" t="s">
        <v>3906</v>
      </c>
      <c r="C1997" s="79" t="str">
        <f t="shared" si="31"/>
        <v>2609Wilczyce</v>
      </c>
      <c r="D1997" s="2" t="s">
        <v>1972</v>
      </c>
    </row>
    <row r="1998" spans="1:4">
      <c r="A1998" s="2" t="s">
        <v>3899</v>
      </c>
      <c r="B1998" s="79" t="s">
        <v>3907</v>
      </c>
      <c r="C1998" s="79" t="str">
        <f t="shared" si="31"/>
        <v>2609Zawichost</v>
      </c>
      <c r="D1998" s="2" t="s">
        <v>1992</v>
      </c>
    </row>
    <row r="1999" spans="1:4">
      <c r="A1999" s="2" t="s">
        <v>3908</v>
      </c>
      <c r="B1999" s="79" t="s">
        <v>774</v>
      </c>
      <c r="C1999" s="79" t="str">
        <f t="shared" si="31"/>
        <v>2610Skarżysko-Kamienna</v>
      </c>
      <c r="D1999" s="2" t="s">
        <v>1988</v>
      </c>
    </row>
    <row r="2000" spans="1:4">
      <c r="A2000" s="2" t="s">
        <v>3908</v>
      </c>
      <c r="B2000" s="79" t="s">
        <v>3909</v>
      </c>
      <c r="C2000" s="79" t="str">
        <f t="shared" si="31"/>
        <v>2610Bliżyn</v>
      </c>
      <c r="D2000" s="2" t="s">
        <v>1969</v>
      </c>
    </row>
    <row r="2001" spans="1:4">
      <c r="A2001" s="2" t="s">
        <v>3908</v>
      </c>
      <c r="B2001" s="79" t="s">
        <v>3910</v>
      </c>
      <c r="C2001" s="79" t="str">
        <f t="shared" si="31"/>
        <v>2610Łączna</v>
      </c>
      <c r="D2001" s="2" t="s">
        <v>1989</v>
      </c>
    </row>
    <row r="2002" spans="1:4">
      <c r="A2002" s="2" t="s">
        <v>3908</v>
      </c>
      <c r="B2002" s="79" t="s">
        <v>3911</v>
      </c>
      <c r="C2002" s="79" t="str">
        <f t="shared" si="31"/>
        <v>2610Skarżysko Kościelne</v>
      </c>
      <c r="D2002" s="2" t="s">
        <v>1970</v>
      </c>
    </row>
    <row r="2003" spans="1:4">
      <c r="A2003" s="2" t="s">
        <v>3908</v>
      </c>
      <c r="B2003" s="79" t="s">
        <v>3912</v>
      </c>
      <c r="C2003" s="79" t="str">
        <f t="shared" si="31"/>
        <v>2610Suchedniów</v>
      </c>
      <c r="D2003" s="2" t="s">
        <v>1990</v>
      </c>
    </row>
    <row r="2004" spans="1:4">
      <c r="A2004" s="2" t="s">
        <v>3913</v>
      </c>
      <c r="B2004" s="79" t="s">
        <v>770</v>
      </c>
      <c r="C2004" s="79" t="str">
        <f t="shared" si="31"/>
        <v>2611Starachowice</v>
      </c>
      <c r="D2004" s="2" t="s">
        <v>1988</v>
      </c>
    </row>
    <row r="2005" spans="1:4">
      <c r="A2005" s="2" t="s">
        <v>3913</v>
      </c>
      <c r="B2005" s="79" t="s">
        <v>2600</v>
      </c>
      <c r="C2005" s="79" t="str">
        <f t="shared" si="31"/>
        <v>2611Brody</v>
      </c>
      <c r="D2005" s="2" t="s">
        <v>1969</v>
      </c>
    </row>
    <row r="2006" spans="1:4">
      <c r="A2006" s="2" t="s">
        <v>3913</v>
      </c>
      <c r="B2006" s="79" t="s">
        <v>3914</v>
      </c>
      <c r="C2006" s="79" t="str">
        <f t="shared" si="31"/>
        <v>2611Mirzec</v>
      </c>
      <c r="D2006" s="2" t="s">
        <v>1989</v>
      </c>
    </row>
    <row r="2007" spans="1:4">
      <c r="A2007" s="2" t="s">
        <v>3913</v>
      </c>
      <c r="B2007" s="79" t="s">
        <v>3915</v>
      </c>
      <c r="C2007" s="79" t="str">
        <f t="shared" si="31"/>
        <v>2611Pawłów</v>
      </c>
      <c r="D2007" s="2" t="s">
        <v>1970</v>
      </c>
    </row>
    <row r="2008" spans="1:4">
      <c r="A2008" s="2" t="s">
        <v>3913</v>
      </c>
      <c r="B2008" s="79" t="s">
        <v>3916</v>
      </c>
      <c r="C2008" s="79" t="str">
        <f t="shared" si="31"/>
        <v>2611Wąchock</v>
      </c>
      <c r="D2008" s="2" t="s">
        <v>1990</v>
      </c>
    </row>
    <row r="2009" spans="1:4">
      <c r="A2009" s="2" t="s">
        <v>3917</v>
      </c>
      <c r="B2009" s="79" t="s">
        <v>3918</v>
      </c>
      <c r="C2009" s="79" t="str">
        <f t="shared" si="31"/>
        <v>2612Bogoria</v>
      </c>
      <c r="D2009" s="2" t="s">
        <v>1988</v>
      </c>
    </row>
    <row r="2010" spans="1:4">
      <c r="A2010" s="2" t="s">
        <v>3917</v>
      </c>
      <c r="B2010" s="79" t="s">
        <v>2756</v>
      </c>
      <c r="C2010" s="79" t="str">
        <f t="shared" si="31"/>
        <v>2612Łubnice</v>
      </c>
      <c r="D2010" s="2" t="s">
        <v>1969</v>
      </c>
    </row>
    <row r="2011" spans="1:4">
      <c r="A2011" s="2" t="s">
        <v>3917</v>
      </c>
      <c r="B2011" s="79" t="s">
        <v>1862</v>
      </c>
      <c r="C2011" s="79" t="str">
        <f t="shared" si="31"/>
        <v>2612Oleśnica</v>
      </c>
      <c r="D2011" s="2" t="s">
        <v>1989</v>
      </c>
    </row>
    <row r="2012" spans="1:4">
      <c r="A2012" s="2" t="s">
        <v>3917</v>
      </c>
      <c r="B2012" s="79" t="s">
        <v>2211</v>
      </c>
      <c r="C2012" s="79" t="str">
        <f t="shared" si="31"/>
        <v>2612Osiek</v>
      </c>
      <c r="D2012" s="2" t="s">
        <v>1970</v>
      </c>
    </row>
    <row r="2013" spans="1:4">
      <c r="A2013" s="2" t="s">
        <v>3917</v>
      </c>
      <c r="B2013" s="79" t="s">
        <v>3919</v>
      </c>
      <c r="C2013" s="79" t="str">
        <f t="shared" si="31"/>
        <v>2612Połaniec</v>
      </c>
      <c r="D2013" s="2" t="s">
        <v>1990</v>
      </c>
    </row>
    <row r="2014" spans="1:4">
      <c r="A2014" s="2" t="s">
        <v>3917</v>
      </c>
      <c r="B2014" s="79" t="s">
        <v>3920</v>
      </c>
      <c r="C2014" s="79" t="str">
        <f t="shared" si="31"/>
        <v>2612Rytwiany</v>
      </c>
      <c r="D2014" s="2" t="s">
        <v>1971</v>
      </c>
    </row>
    <row r="2015" spans="1:4">
      <c r="A2015" s="2" t="s">
        <v>3917</v>
      </c>
      <c r="B2015" s="79" t="s">
        <v>766</v>
      </c>
      <c r="C2015" s="79" t="str">
        <f t="shared" si="31"/>
        <v>2612Staszów</v>
      </c>
      <c r="D2015" s="2" t="s">
        <v>1991</v>
      </c>
    </row>
    <row r="2016" spans="1:4">
      <c r="A2016" s="2" t="s">
        <v>3917</v>
      </c>
      <c r="B2016" s="79" t="s">
        <v>3921</v>
      </c>
      <c r="C2016" s="79" t="str">
        <f t="shared" si="31"/>
        <v>2612Szydłów</v>
      </c>
      <c r="D2016" s="2" t="s">
        <v>1972</v>
      </c>
    </row>
    <row r="2017" spans="1:4">
      <c r="A2017" s="2" t="s">
        <v>3922</v>
      </c>
      <c r="B2017" s="79" t="s">
        <v>3923</v>
      </c>
      <c r="C2017" s="79" t="str">
        <f t="shared" si="31"/>
        <v>2613Kluczewsko</v>
      </c>
      <c r="D2017" s="2" t="s">
        <v>1988</v>
      </c>
    </row>
    <row r="2018" spans="1:4">
      <c r="A2018" s="2" t="s">
        <v>3922</v>
      </c>
      <c r="B2018" s="79" t="s">
        <v>3924</v>
      </c>
      <c r="C2018" s="79" t="str">
        <f t="shared" si="31"/>
        <v>2613Krasocin</v>
      </c>
      <c r="D2018" s="2" t="s">
        <v>1969</v>
      </c>
    </row>
    <row r="2019" spans="1:4">
      <c r="A2019" s="2" t="s">
        <v>3922</v>
      </c>
      <c r="B2019" s="79" t="s">
        <v>3925</v>
      </c>
      <c r="C2019" s="79" t="str">
        <f t="shared" si="31"/>
        <v>2613Moskorzew</v>
      </c>
      <c r="D2019" s="2" t="s">
        <v>1989</v>
      </c>
    </row>
    <row r="2020" spans="1:4">
      <c r="A2020" s="2" t="s">
        <v>3922</v>
      </c>
      <c r="B2020" s="79" t="s">
        <v>2083</v>
      </c>
      <c r="C2020" s="79" t="str">
        <f t="shared" si="31"/>
        <v>2613Radków</v>
      </c>
      <c r="D2020" s="2" t="s">
        <v>1970</v>
      </c>
    </row>
    <row r="2021" spans="1:4">
      <c r="A2021" s="2" t="s">
        <v>3922</v>
      </c>
      <c r="B2021" s="79" t="s">
        <v>3926</v>
      </c>
      <c r="C2021" s="79" t="str">
        <f t="shared" si="31"/>
        <v>2613Secemin</v>
      </c>
      <c r="D2021" s="2" t="s">
        <v>1990</v>
      </c>
    </row>
    <row r="2022" spans="1:4">
      <c r="A2022" s="2" t="s">
        <v>3922</v>
      </c>
      <c r="B2022" s="79" t="s">
        <v>761</v>
      </c>
      <c r="C2022" s="79" t="str">
        <f t="shared" si="31"/>
        <v>2613Włoszczowa</v>
      </c>
      <c r="D2022" s="2" t="s">
        <v>1971</v>
      </c>
    </row>
    <row r="2023" spans="1:4">
      <c r="A2023" s="2" t="s">
        <v>3927</v>
      </c>
      <c r="B2023" s="79" t="s">
        <v>810</v>
      </c>
      <c r="C2023" s="79" t="str">
        <f t="shared" si="31"/>
        <v>2661Kielce</v>
      </c>
      <c r="D2023" s="2" t="s">
        <v>1988</v>
      </c>
    </row>
    <row r="2024" spans="1:4">
      <c r="A2024" s="2" t="s">
        <v>3928</v>
      </c>
      <c r="B2024" s="79" t="s">
        <v>757</v>
      </c>
      <c r="C2024" s="79" t="str">
        <f t="shared" si="31"/>
        <v>2801Bartoszyce</v>
      </c>
      <c r="D2024" s="2" t="s">
        <v>1988</v>
      </c>
    </row>
    <row r="2025" spans="1:4">
      <c r="A2025" s="2" t="s">
        <v>3928</v>
      </c>
      <c r="B2025" s="79" t="s">
        <v>3929</v>
      </c>
      <c r="C2025" s="79" t="str">
        <f t="shared" si="31"/>
        <v>2801Górowo Iławeckie</v>
      </c>
      <c r="D2025" s="2" t="s">
        <v>1969</v>
      </c>
    </row>
    <row r="2026" spans="1:4">
      <c r="A2026" s="2" t="s">
        <v>3928</v>
      </c>
      <c r="B2026" s="79" t="s">
        <v>757</v>
      </c>
      <c r="C2026" s="79" t="str">
        <f t="shared" si="31"/>
        <v>2801Bartoszyce</v>
      </c>
      <c r="D2026" s="2" t="s">
        <v>1989</v>
      </c>
    </row>
    <row r="2027" spans="1:4">
      <c r="A2027" s="2" t="s">
        <v>3928</v>
      </c>
      <c r="B2027" s="79" t="s">
        <v>3930</v>
      </c>
      <c r="C2027" s="79" t="str">
        <f t="shared" si="31"/>
        <v>2801Bisztynek</v>
      </c>
      <c r="D2027" s="2" t="s">
        <v>1970</v>
      </c>
    </row>
    <row r="2028" spans="1:4">
      <c r="A2028" s="2" t="s">
        <v>3928</v>
      </c>
      <c r="B2028" s="79" t="s">
        <v>3929</v>
      </c>
      <c r="C2028" s="79" t="str">
        <f t="shared" si="31"/>
        <v>2801Górowo Iławeckie</v>
      </c>
      <c r="D2028" s="2" t="s">
        <v>1990</v>
      </c>
    </row>
    <row r="2029" spans="1:4">
      <c r="A2029" s="2" t="s">
        <v>3928</v>
      </c>
      <c r="B2029" s="79" t="s">
        <v>3931</v>
      </c>
      <c r="C2029" s="79" t="str">
        <f t="shared" si="31"/>
        <v>2801Sępopol</v>
      </c>
      <c r="D2029" s="2" t="s">
        <v>1971</v>
      </c>
    </row>
    <row r="2030" spans="1:4">
      <c r="A2030" s="2" t="s">
        <v>3932</v>
      </c>
      <c r="B2030" s="79" t="s">
        <v>753</v>
      </c>
      <c r="C2030" s="79" t="str">
        <f t="shared" si="31"/>
        <v>2802Braniewo</v>
      </c>
      <c r="D2030" s="2" t="s">
        <v>1988</v>
      </c>
    </row>
    <row r="2031" spans="1:4">
      <c r="A2031" s="2" t="s">
        <v>3932</v>
      </c>
      <c r="B2031" s="79" t="s">
        <v>3933</v>
      </c>
      <c r="C2031" s="79" t="str">
        <f t="shared" si="31"/>
        <v>2802Braniewo - gmina wiejska</v>
      </c>
      <c r="D2031" s="2" t="s">
        <v>1969</v>
      </c>
    </row>
    <row r="2032" spans="1:4">
      <c r="A2032" s="2" t="s">
        <v>3932</v>
      </c>
      <c r="B2032" s="79" t="s">
        <v>3934</v>
      </c>
      <c r="C2032" s="79" t="str">
        <f t="shared" si="31"/>
        <v>2802Frombork</v>
      </c>
      <c r="D2032" s="2" t="s">
        <v>1989</v>
      </c>
    </row>
    <row r="2033" spans="1:4">
      <c r="A2033" s="2" t="s">
        <v>3932</v>
      </c>
      <c r="B2033" s="79" t="s">
        <v>3935</v>
      </c>
      <c r="C2033" s="79" t="str">
        <f t="shared" si="31"/>
        <v>2802Lelkowo</v>
      </c>
      <c r="D2033" s="2" t="s">
        <v>1970</v>
      </c>
    </row>
    <row r="2034" spans="1:4">
      <c r="A2034" s="2" t="s">
        <v>3932</v>
      </c>
      <c r="B2034" s="79" t="s">
        <v>3936</v>
      </c>
      <c r="C2034" s="79" t="str">
        <f t="shared" si="31"/>
        <v>2802Pieniężno</v>
      </c>
      <c r="D2034" s="2" t="s">
        <v>1990</v>
      </c>
    </row>
    <row r="2035" spans="1:4">
      <c r="A2035" s="2" t="s">
        <v>3932</v>
      </c>
      <c r="B2035" s="79" t="s">
        <v>3937</v>
      </c>
      <c r="C2035" s="79" t="str">
        <f t="shared" si="31"/>
        <v>2802Płoskinia</v>
      </c>
      <c r="D2035" s="2" t="s">
        <v>1971</v>
      </c>
    </row>
    <row r="2036" spans="1:4">
      <c r="A2036" s="2" t="s">
        <v>3932</v>
      </c>
      <c r="B2036" s="79" t="s">
        <v>3938</v>
      </c>
      <c r="C2036" s="79" t="str">
        <f t="shared" si="31"/>
        <v>2802Wilczęta</v>
      </c>
      <c r="D2036" s="2" t="s">
        <v>1991</v>
      </c>
    </row>
    <row r="2037" spans="1:4">
      <c r="A2037" s="2" t="s">
        <v>3939</v>
      </c>
      <c r="B2037" s="79" t="s">
        <v>749</v>
      </c>
      <c r="C2037" s="79" t="str">
        <f t="shared" si="31"/>
        <v>2803Działdowo</v>
      </c>
      <c r="D2037" s="2" t="s">
        <v>1988</v>
      </c>
    </row>
    <row r="2038" spans="1:4">
      <c r="A2038" s="2" t="s">
        <v>3939</v>
      </c>
      <c r="B2038" s="79" t="s">
        <v>3940</v>
      </c>
      <c r="C2038" s="79" t="str">
        <f t="shared" si="31"/>
        <v>2803Działdowo - gmina wiejska</v>
      </c>
      <c r="D2038" s="2" t="s">
        <v>1969</v>
      </c>
    </row>
    <row r="2039" spans="1:4">
      <c r="A2039" s="2" t="s">
        <v>3939</v>
      </c>
      <c r="B2039" s="79" t="s">
        <v>3941</v>
      </c>
      <c r="C2039" s="79" t="str">
        <f t="shared" si="31"/>
        <v>2803Iłowo-Osada</v>
      </c>
      <c r="D2039" s="2" t="s">
        <v>1989</v>
      </c>
    </row>
    <row r="2040" spans="1:4">
      <c r="A2040" s="2" t="s">
        <v>3939</v>
      </c>
      <c r="B2040" s="79" t="s">
        <v>3942</v>
      </c>
      <c r="C2040" s="79" t="str">
        <f t="shared" si="31"/>
        <v>2803Lidzbark</v>
      </c>
      <c r="D2040" s="2" t="s">
        <v>1970</v>
      </c>
    </row>
    <row r="2041" spans="1:4">
      <c r="A2041" s="2" t="s">
        <v>3939</v>
      </c>
      <c r="B2041" s="79" t="s">
        <v>3943</v>
      </c>
      <c r="C2041" s="79" t="str">
        <f t="shared" si="31"/>
        <v>2803Płośnica</v>
      </c>
      <c r="D2041" s="2" t="s">
        <v>1990</v>
      </c>
    </row>
    <row r="2042" spans="1:4">
      <c r="A2042" s="2" t="s">
        <v>3939</v>
      </c>
      <c r="B2042" s="79" t="s">
        <v>3171</v>
      </c>
      <c r="C2042" s="79" t="str">
        <f t="shared" si="31"/>
        <v>2803Rybno</v>
      </c>
      <c r="D2042" s="2" t="s">
        <v>1971</v>
      </c>
    </row>
    <row r="2043" spans="1:4">
      <c r="A2043" s="2" t="s">
        <v>3944</v>
      </c>
      <c r="B2043" s="79" t="s">
        <v>745</v>
      </c>
      <c r="C2043" s="79" t="str">
        <f t="shared" si="31"/>
        <v>2804Elbląg</v>
      </c>
      <c r="D2043" s="2" t="s">
        <v>1988</v>
      </c>
    </row>
    <row r="2044" spans="1:4">
      <c r="A2044" s="2" t="s">
        <v>3944</v>
      </c>
      <c r="B2044" s="79" t="s">
        <v>3945</v>
      </c>
      <c r="C2044" s="79" t="str">
        <f t="shared" si="31"/>
        <v>2804Godkowo</v>
      </c>
      <c r="D2044" s="2" t="s">
        <v>1969</v>
      </c>
    </row>
    <row r="2045" spans="1:4">
      <c r="A2045" s="2" t="s">
        <v>3944</v>
      </c>
      <c r="B2045" s="79" t="s">
        <v>3946</v>
      </c>
      <c r="C2045" s="79" t="str">
        <f t="shared" si="31"/>
        <v>2804Gronowo Elbląskie</v>
      </c>
      <c r="D2045" s="2" t="s">
        <v>1989</v>
      </c>
    </row>
    <row r="2046" spans="1:4">
      <c r="A2046" s="2" t="s">
        <v>3944</v>
      </c>
      <c r="B2046" s="79" t="s">
        <v>3947</v>
      </c>
      <c r="C2046" s="79" t="str">
        <f t="shared" si="31"/>
        <v>2804Markusy</v>
      </c>
      <c r="D2046" s="2" t="s">
        <v>1970</v>
      </c>
    </row>
    <row r="2047" spans="1:4">
      <c r="A2047" s="2" t="s">
        <v>3944</v>
      </c>
      <c r="B2047" s="79" t="s">
        <v>3948</v>
      </c>
      <c r="C2047" s="79" t="str">
        <f t="shared" si="31"/>
        <v>2804Milejewo</v>
      </c>
      <c r="D2047" s="2" t="s">
        <v>1990</v>
      </c>
    </row>
    <row r="2048" spans="1:4">
      <c r="A2048" s="2" t="s">
        <v>3944</v>
      </c>
      <c r="B2048" s="79" t="s">
        <v>3949</v>
      </c>
      <c r="C2048" s="79" t="str">
        <f t="shared" si="31"/>
        <v>2804Młynary</v>
      </c>
      <c r="D2048" s="2" t="s">
        <v>1971</v>
      </c>
    </row>
    <row r="2049" spans="1:4">
      <c r="A2049" s="2" t="s">
        <v>3944</v>
      </c>
      <c r="B2049" s="79" t="s">
        <v>3950</v>
      </c>
      <c r="C2049" s="79" t="str">
        <f t="shared" si="31"/>
        <v>2804Pasłęk</v>
      </c>
      <c r="D2049" s="2" t="s">
        <v>1991</v>
      </c>
    </row>
    <row r="2050" spans="1:4">
      <c r="A2050" s="2" t="s">
        <v>3944</v>
      </c>
      <c r="B2050" s="79" t="s">
        <v>3951</v>
      </c>
      <c r="C2050" s="79" t="str">
        <f t="shared" si="31"/>
        <v>2804Rychliki</v>
      </c>
      <c r="D2050" s="2" t="s">
        <v>1972</v>
      </c>
    </row>
    <row r="2051" spans="1:4">
      <c r="A2051" s="2" t="s">
        <v>3944</v>
      </c>
      <c r="B2051" s="79" t="s">
        <v>3952</v>
      </c>
      <c r="C2051" s="79" t="str">
        <f t="shared" ref="C2051:C2114" si="32">A2051&amp;B2051</f>
        <v>2804Tolkmicko</v>
      </c>
      <c r="D2051" s="2" t="s">
        <v>1992</v>
      </c>
    </row>
    <row r="2052" spans="1:4">
      <c r="A2052" s="2" t="s">
        <v>3953</v>
      </c>
      <c r="B2052" s="79" t="s">
        <v>741</v>
      </c>
      <c r="C2052" s="79" t="str">
        <f t="shared" si="32"/>
        <v>2805Ełk</v>
      </c>
      <c r="D2052" s="2" t="s">
        <v>1988</v>
      </c>
    </row>
    <row r="2053" spans="1:4">
      <c r="A2053" s="2" t="s">
        <v>3953</v>
      </c>
      <c r="B2053" s="79" t="s">
        <v>3954</v>
      </c>
      <c r="C2053" s="79" t="str">
        <f t="shared" si="32"/>
        <v>2805Ełk - gmina wiejska</v>
      </c>
      <c r="D2053" s="2" t="s">
        <v>1969</v>
      </c>
    </row>
    <row r="2054" spans="1:4">
      <c r="A2054" s="2" t="s">
        <v>3953</v>
      </c>
      <c r="B2054" s="79" t="s">
        <v>3955</v>
      </c>
      <c r="C2054" s="79" t="str">
        <f t="shared" si="32"/>
        <v>2805Kalinowo</v>
      </c>
      <c r="D2054" s="2" t="s">
        <v>1989</v>
      </c>
    </row>
    <row r="2055" spans="1:4">
      <c r="A2055" s="2" t="s">
        <v>3953</v>
      </c>
      <c r="B2055" s="79" t="s">
        <v>3956</v>
      </c>
      <c r="C2055" s="79" t="str">
        <f t="shared" si="32"/>
        <v>2805Prostki</v>
      </c>
      <c r="D2055" s="2" t="s">
        <v>1970</v>
      </c>
    </row>
    <row r="2056" spans="1:4">
      <c r="A2056" s="2" t="s">
        <v>3953</v>
      </c>
      <c r="B2056" s="79" t="s">
        <v>3957</v>
      </c>
      <c r="C2056" s="79" t="str">
        <f t="shared" si="32"/>
        <v>2805Stare Juchy</v>
      </c>
      <c r="D2056" s="2" t="s">
        <v>1990</v>
      </c>
    </row>
    <row r="2057" spans="1:4">
      <c r="A2057" s="2" t="s">
        <v>3958</v>
      </c>
      <c r="B2057" s="79" t="s">
        <v>737</v>
      </c>
      <c r="C2057" s="79" t="str">
        <f t="shared" si="32"/>
        <v>2806Giżycko</v>
      </c>
      <c r="D2057" s="2" t="s">
        <v>1988</v>
      </c>
    </row>
    <row r="2058" spans="1:4">
      <c r="A2058" s="2" t="s">
        <v>3958</v>
      </c>
      <c r="B2058" s="79" t="s">
        <v>3959</v>
      </c>
      <c r="C2058" s="79" t="str">
        <f t="shared" si="32"/>
        <v>2806Giżycko - gmina wiejska</v>
      </c>
      <c r="D2058" s="2" t="s">
        <v>1970</v>
      </c>
    </row>
    <row r="2059" spans="1:4">
      <c r="A2059" s="2" t="s">
        <v>3958</v>
      </c>
      <c r="B2059" s="79" t="s">
        <v>3960</v>
      </c>
      <c r="C2059" s="79" t="str">
        <f t="shared" si="32"/>
        <v>2806Kruklanki</v>
      </c>
      <c r="D2059" s="2" t="s">
        <v>1990</v>
      </c>
    </row>
    <row r="2060" spans="1:4">
      <c r="A2060" s="2" t="s">
        <v>3958</v>
      </c>
      <c r="B2060" s="79" t="s">
        <v>3961</v>
      </c>
      <c r="C2060" s="79" t="str">
        <f t="shared" si="32"/>
        <v>2806Miłki</v>
      </c>
      <c r="D2060" s="2" t="s">
        <v>1971</v>
      </c>
    </row>
    <row r="2061" spans="1:4">
      <c r="A2061" s="2" t="s">
        <v>3958</v>
      </c>
      <c r="B2061" s="79" t="s">
        <v>3962</v>
      </c>
      <c r="C2061" s="79" t="str">
        <f t="shared" si="32"/>
        <v>2806Ryn</v>
      </c>
      <c r="D2061" s="2" t="s">
        <v>1972</v>
      </c>
    </row>
    <row r="2062" spans="1:4">
      <c r="A2062" s="2" t="s">
        <v>3958</v>
      </c>
      <c r="B2062" s="79" t="s">
        <v>3963</v>
      </c>
      <c r="C2062" s="79" t="str">
        <f t="shared" si="32"/>
        <v>2806Wydminy</v>
      </c>
      <c r="D2062" s="2" t="s">
        <v>1973</v>
      </c>
    </row>
    <row r="2063" spans="1:4">
      <c r="A2063" s="2" t="s">
        <v>3964</v>
      </c>
      <c r="B2063" s="79" t="s">
        <v>733</v>
      </c>
      <c r="C2063" s="79" t="str">
        <f t="shared" si="32"/>
        <v>2807Iława</v>
      </c>
      <c r="D2063" s="2" t="s">
        <v>1988</v>
      </c>
    </row>
    <row r="2064" spans="1:4">
      <c r="A2064" s="2" t="s">
        <v>3964</v>
      </c>
      <c r="B2064" s="79" t="s">
        <v>3965</v>
      </c>
      <c r="C2064" s="79" t="str">
        <f t="shared" si="32"/>
        <v>2807Lubawa</v>
      </c>
      <c r="D2064" s="2" t="s">
        <v>1969</v>
      </c>
    </row>
    <row r="2065" spans="1:4">
      <c r="A2065" s="2" t="s">
        <v>3964</v>
      </c>
      <c r="B2065" s="79" t="s">
        <v>733</v>
      </c>
      <c r="C2065" s="79" t="str">
        <f t="shared" si="32"/>
        <v>2807Iława</v>
      </c>
      <c r="D2065" s="2" t="s">
        <v>1989</v>
      </c>
    </row>
    <row r="2066" spans="1:4">
      <c r="A2066" s="2" t="s">
        <v>3964</v>
      </c>
      <c r="B2066" s="79" t="s">
        <v>3966</v>
      </c>
      <c r="C2066" s="79" t="str">
        <f t="shared" si="32"/>
        <v>2807Kisielice</v>
      </c>
      <c r="D2066" s="2" t="s">
        <v>1970</v>
      </c>
    </row>
    <row r="2067" spans="1:4">
      <c r="A2067" s="2" t="s">
        <v>3964</v>
      </c>
      <c r="B2067" s="79" t="s">
        <v>3965</v>
      </c>
      <c r="C2067" s="79" t="str">
        <f t="shared" si="32"/>
        <v>2807Lubawa</v>
      </c>
      <c r="D2067" s="2" t="s">
        <v>1990</v>
      </c>
    </row>
    <row r="2068" spans="1:4">
      <c r="A2068" s="2" t="s">
        <v>3964</v>
      </c>
      <c r="B2068" s="79" t="s">
        <v>3967</v>
      </c>
      <c r="C2068" s="79" t="str">
        <f t="shared" si="32"/>
        <v>2807Susz</v>
      </c>
      <c r="D2068" s="2" t="s">
        <v>1971</v>
      </c>
    </row>
    <row r="2069" spans="1:4">
      <c r="A2069" s="2" t="s">
        <v>3964</v>
      </c>
      <c r="B2069" s="79" t="s">
        <v>3968</v>
      </c>
      <c r="C2069" s="79" t="str">
        <f t="shared" si="32"/>
        <v>2807Zalewo</v>
      </c>
      <c r="D2069" s="2" t="s">
        <v>1991</v>
      </c>
    </row>
    <row r="2070" spans="1:4">
      <c r="A2070" s="2" t="s">
        <v>3969</v>
      </c>
      <c r="B2070" s="79" t="s">
        <v>729</v>
      </c>
      <c r="C2070" s="79" t="str">
        <f t="shared" si="32"/>
        <v>2808Kętrzyn</v>
      </c>
      <c r="D2070" s="2" t="s">
        <v>1988</v>
      </c>
    </row>
    <row r="2071" spans="1:4">
      <c r="A2071" s="2" t="s">
        <v>3969</v>
      </c>
      <c r="B2071" s="79" t="s">
        <v>3970</v>
      </c>
      <c r="C2071" s="79" t="str">
        <f t="shared" si="32"/>
        <v>2808Barciany</v>
      </c>
      <c r="D2071" s="2" t="s">
        <v>1969</v>
      </c>
    </row>
    <row r="2072" spans="1:4">
      <c r="A2072" s="2" t="s">
        <v>3969</v>
      </c>
      <c r="B2072" s="79" t="s">
        <v>729</v>
      </c>
      <c r="C2072" s="79" t="str">
        <f t="shared" si="32"/>
        <v>2808Kętrzyn</v>
      </c>
      <c r="D2072" s="2" t="s">
        <v>1989</v>
      </c>
    </row>
    <row r="2073" spans="1:4">
      <c r="A2073" s="2" t="s">
        <v>3969</v>
      </c>
      <c r="B2073" s="79" t="s">
        <v>3971</v>
      </c>
      <c r="C2073" s="79" t="str">
        <f t="shared" si="32"/>
        <v>2808Korsze</v>
      </c>
      <c r="D2073" s="2" t="s">
        <v>1970</v>
      </c>
    </row>
    <row r="2074" spans="1:4">
      <c r="A2074" s="2" t="s">
        <v>3969</v>
      </c>
      <c r="B2074" s="79" t="s">
        <v>3972</v>
      </c>
      <c r="C2074" s="79" t="str">
        <f t="shared" si="32"/>
        <v>2808Reszel</v>
      </c>
      <c r="D2074" s="2" t="s">
        <v>1990</v>
      </c>
    </row>
    <row r="2075" spans="1:4">
      <c r="A2075" s="2" t="s">
        <v>3969</v>
      </c>
      <c r="B2075" s="79" t="s">
        <v>3973</v>
      </c>
      <c r="C2075" s="79" t="str">
        <f t="shared" si="32"/>
        <v>2808Srokowo</v>
      </c>
      <c r="D2075" s="2" t="s">
        <v>1971</v>
      </c>
    </row>
    <row r="2076" spans="1:4">
      <c r="A2076" s="2" t="s">
        <v>3974</v>
      </c>
      <c r="B2076" s="79" t="s">
        <v>3975</v>
      </c>
      <c r="C2076" s="79" t="str">
        <f t="shared" si="32"/>
        <v>2809Lidzbark Warmiński</v>
      </c>
      <c r="D2076" s="2" t="s">
        <v>1988</v>
      </c>
    </row>
    <row r="2077" spans="1:4">
      <c r="A2077" s="2" t="s">
        <v>3974</v>
      </c>
      <c r="B2077" s="79" t="s">
        <v>3976</v>
      </c>
      <c r="C2077" s="79" t="str">
        <f t="shared" si="32"/>
        <v>2809Kiwity</v>
      </c>
      <c r="D2077" s="2" t="s">
        <v>1969</v>
      </c>
    </row>
    <row r="2078" spans="1:4">
      <c r="A2078" s="2" t="s">
        <v>3974</v>
      </c>
      <c r="B2078" s="79" t="s">
        <v>3975</v>
      </c>
      <c r="C2078" s="79" t="str">
        <f t="shared" si="32"/>
        <v>2809Lidzbark Warmiński</v>
      </c>
      <c r="D2078" s="2" t="s">
        <v>1989</v>
      </c>
    </row>
    <row r="2079" spans="1:4">
      <c r="A2079" s="2" t="s">
        <v>3974</v>
      </c>
      <c r="B2079" s="79" t="s">
        <v>3977</v>
      </c>
      <c r="C2079" s="79" t="str">
        <f t="shared" si="32"/>
        <v>2809Lubomino</v>
      </c>
      <c r="D2079" s="2" t="s">
        <v>1970</v>
      </c>
    </row>
    <row r="2080" spans="1:4">
      <c r="A2080" s="2" t="s">
        <v>3974</v>
      </c>
      <c r="B2080" s="79" t="s">
        <v>3978</v>
      </c>
      <c r="C2080" s="79" t="str">
        <f t="shared" si="32"/>
        <v>2809Orneta</v>
      </c>
      <c r="D2080" s="2" t="s">
        <v>1990</v>
      </c>
    </row>
    <row r="2081" spans="1:4">
      <c r="A2081" s="2" t="s">
        <v>3979</v>
      </c>
      <c r="B2081" s="79" t="s">
        <v>3980</v>
      </c>
      <c r="C2081" s="79" t="str">
        <f t="shared" si="32"/>
        <v>2810Mrągowo</v>
      </c>
      <c r="D2081" s="2" t="s">
        <v>1988</v>
      </c>
    </row>
    <row r="2082" spans="1:4">
      <c r="A2082" s="2" t="s">
        <v>3979</v>
      </c>
      <c r="B2082" s="79" t="s">
        <v>3981</v>
      </c>
      <c r="C2082" s="79" t="str">
        <f t="shared" si="32"/>
        <v>2810Mikołajki</v>
      </c>
      <c r="D2082" s="2" t="s">
        <v>1969</v>
      </c>
    </row>
    <row r="2083" spans="1:4">
      <c r="A2083" s="2" t="s">
        <v>3979</v>
      </c>
      <c r="B2083" s="79" t="s">
        <v>3980</v>
      </c>
      <c r="C2083" s="79" t="str">
        <f t="shared" si="32"/>
        <v>2810Mrągowo</v>
      </c>
      <c r="D2083" s="2" t="s">
        <v>1989</v>
      </c>
    </row>
    <row r="2084" spans="1:4">
      <c r="A2084" s="2" t="s">
        <v>3979</v>
      </c>
      <c r="B2084" s="79" t="s">
        <v>3982</v>
      </c>
      <c r="C2084" s="79" t="str">
        <f t="shared" si="32"/>
        <v>2810Piecki</v>
      </c>
      <c r="D2084" s="2" t="s">
        <v>1970</v>
      </c>
    </row>
    <row r="2085" spans="1:4">
      <c r="A2085" s="2" t="s">
        <v>3979</v>
      </c>
      <c r="B2085" s="79" t="s">
        <v>3983</v>
      </c>
      <c r="C2085" s="79" t="str">
        <f t="shared" si="32"/>
        <v>2810Sorkwity</v>
      </c>
      <c r="D2085" s="2" t="s">
        <v>1990</v>
      </c>
    </row>
    <row r="2086" spans="1:4">
      <c r="A2086" s="2" t="s">
        <v>3984</v>
      </c>
      <c r="B2086" s="79" t="s">
        <v>3985</v>
      </c>
      <c r="C2086" s="79" t="str">
        <f t="shared" si="32"/>
        <v>2811Janowiec Kościelny</v>
      </c>
      <c r="D2086" s="2" t="s">
        <v>1988</v>
      </c>
    </row>
    <row r="2087" spans="1:4">
      <c r="A2087" s="2" t="s">
        <v>3984</v>
      </c>
      <c r="B2087" s="79" t="s">
        <v>3986</v>
      </c>
      <c r="C2087" s="79" t="str">
        <f t="shared" si="32"/>
        <v>2811Janowo</v>
      </c>
      <c r="D2087" s="2" t="s">
        <v>1969</v>
      </c>
    </row>
    <row r="2088" spans="1:4">
      <c r="A2088" s="2" t="s">
        <v>3984</v>
      </c>
      <c r="B2088" s="79" t="s">
        <v>3987</v>
      </c>
      <c r="C2088" s="79" t="str">
        <f t="shared" si="32"/>
        <v>2811Kozłowo</v>
      </c>
      <c r="D2088" s="2" t="s">
        <v>1989</v>
      </c>
    </row>
    <row r="2089" spans="1:4">
      <c r="A2089" s="2" t="s">
        <v>3984</v>
      </c>
      <c r="B2089" s="79" t="s">
        <v>725</v>
      </c>
      <c r="C2089" s="79" t="str">
        <f t="shared" si="32"/>
        <v>2811Nidzica</v>
      </c>
      <c r="D2089" s="2" t="s">
        <v>1970</v>
      </c>
    </row>
    <row r="2090" spans="1:4">
      <c r="A2090" s="2" t="s">
        <v>3988</v>
      </c>
      <c r="B2090" s="79" t="s">
        <v>721</v>
      </c>
      <c r="C2090" s="79" t="str">
        <f t="shared" si="32"/>
        <v>2812Nowe Miasto Lubawskie</v>
      </c>
      <c r="D2090" s="2" t="s">
        <v>1988</v>
      </c>
    </row>
    <row r="2091" spans="1:4">
      <c r="A2091" s="2" t="s">
        <v>3988</v>
      </c>
      <c r="B2091" s="79" t="s">
        <v>3989</v>
      </c>
      <c r="C2091" s="79" t="str">
        <f t="shared" si="32"/>
        <v>2812Biskupiec</v>
      </c>
      <c r="D2091" s="2" t="s">
        <v>1969</v>
      </c>
    </row>
    <row r="2092" spans="1:4">
      <c r="A2092" s="2" t="s">
        <v>3988</v>
      </c>
      <c r="B2092" s="79" t="s">
        <v>3990</v>
      </c>
      <c r="C2092" s="79" t="str">
        <f t="shared" si="32"/>
        <v>2812Grodziczno</v>
      </c>
      <c r="D2092" s="2" t="s">
        <v>1989</v>
      </c>
    </row>
    <row r="2093" spans="1:4">
      <c r="A2093" s="2" t="s">
        <v>3988</v>
      </c>
      <c r="B2093" s="79" t="s">
        <v>3991</v>
      </c>
      <c r="C2093" s="79" t="str">
        <f t="shared" si="32"/>
        <v>2812Kurzętnik</v>
      </c>
      <c r="D2093" s="2" t="s">
        <v>1970</v>
      </c>
    </row>
    <row r="2094" spans="1:4">
      <c r="A2094" s="2" t="s">
        <v>3988</v>
      </c>
      <c r="B2094" s="79" t="s">
        <v>721</v>
      </c>
      <c r="C2094" s="79" t="str">
        <f t="shared" si="32"/>
        <v>2812Nowe Miasto Lubawskie</v>
      </c>
      <c r="D2094" s="2" t="s">
        <v>1990</v>
      </c>
    </row>
    <row r="2095" spans="1:4">
      <c r="A2095" s="2" t="s">
        <v>3992</v>
      </c>
      <c r="B2095" s="79" t="s">
        <v>3993</v>
      </c>
      <c r="C2095" s="79" t="str">
        <f t="shared" si="32"/>
        <v>2813Kowale Oleckie</v>
      </c>
      <c r="D2095" s="2" t="s">
        <v>1989</v>
      </c>
    </row>
    <row r="2096" spans="1:4">
      <c r="A2096" s="2" t="s">
        <v>3992</v>
      </c>
      <c r="B2096" s="79" t="s">
        <v>717</v>
      </c>
      <c r="C2096" s="79" t="str">
        <f t="shared" si="32"/>
        <v>2813Olecko</v>
      </c>
      <c r="D2096" s="2" t="s">
        <v>1970</v>
      </c>
    </row>
    <row r="2097" spans="1:4">
      <c r="A2097" s="2" t="s">
        <v>3992</v>
      </c>
      <c r="B2097" s="79" t="s">
        <v>3994</v>
      </c>
      <c r="C2097" s="79" t="str">
        <f t="shared" si="32"/>
        <v>2813Świętajno</v>
      </c>
      <c r="D2097" s="2" t="s">
        <v>1990</v>
      </c>
    </row>
    <row r="2098" spans="1:4">
      <c r="A2098" s="2" t="s">
        <v>3992</v>
      </c>
      <c r="B2098" s="79" t="s">
        <v>3995</v>
      </c>
      <c r="C2098" s="79" t="str">
        <f t="shared" si="32"/>
        <v>2813Wieliczki</v>
      </c>
      <c r="D2098" s="2" t="s">
        <v>1971</v>
      </c>
    </row>
    <row r="2099" spans="1:4">
      <c r="A2099" s="2" t="s">
        <v>3996</v>
      </c>
      <c r="B2099" s="79" t="s">
        <v>3997</v>
      </c>
      <c r="C2099" s="79" t="str">
        <f t="shared" si="32"/>
        <v>2814Barczewo</v>
      </c>
      <c r="D2099" s="2" t="s">
        <v>1988</v>
      </c>
    </row>
    <row r="2100" spans="1:4">
      <c r="A2100" s="2" t="s">
        <v>3996</v>
      </c>
      <c r="B2100" s="79" t="s">
        <v>3989</v>
      </c>
      <c r="C2100" s="79" t="str">
        <f t="shared" si="32"/>
        <v>2814Biskupiec</v>
      </c>
      <c r="D2100" s="2" t="s">
        <v>1969</v>
      </c>
    </row>
    <row r="2101" spans="1:4">
      <c r="A2101" s="2" t="s">
        <v>3996</v>
      </c>
      <c r="B2101" s="79" t="s">
        <v>3998</v>
      </c>
      <c r="C2101" s="79" t="str">
        <f t="shared" si="32"/>
        <v>2814Dobre Miasto</v>
      </c>
      <c r="D2101" s="2" t="s">
        <v>1989</v>
      </c>
    </row>
    <row r="2102" spans="1:4">
      <c r="A2102" s="2" t="s">
        <v>3996</v>
      </c>
      <c r="B2102" s="79" t="s">
        <v>3999</v>
      </c>
      <c r="C2102" s="79" t="str">
        <f t="shared" si="32"/>
        <v>2814Dywity</v>
      </c>
      <c r="D2102" s="2" t="s">
        <v>1970</v>
      </c>
    </row>
    <row r="2103" spans="1:4">
      <c r="A2103" s="2" t="s">
        <v>3996</v>
      </c>
      <c r="B2103" s="79" t="s">
        <v>4000</v>
      </c>
      <c r="C2103" s="79" t="str">
        <f t="shared" si="32"/>
        <v>2814Gietrzwałd</v>
      </c>
      <c r="D2103" s="2" t="s">
        <v>1990</v>
      </c>
    </row>
    <row r="2104" spans="1:4">
      <c r="A2104" s="2" t="s">
        <v>3996</v>
      </c>
      <c r="B2104" s="79" t="s">
        <v>4001</v>
      </c>
      <c r="C2104" s="79" t="str">
        <f t="shared" si="32"/>
        <v>2814Jeziorany</v>
      </c>
      <c r="D2104" s="2" t="s">
        <v>1971</v>
      </c>
    </row>
    <row r="2105" spans="1:4">
      <c r="A2105" s="2" t="s">
        <v>3996</v>
      </c>
      <c r="B2105" s="79" t="s">
        <v>4002</v>
      </c>
      <c r="C2105" s="79" t="str">
        <f t="shared" si="32"/>
        <v>2814Jonkowo</v>
      </c>
      <c r="D2105" s="2" t="s">
        <v>1991</v>
      </c>
    </row>
    <row r="2106" spans="1:4">
      <c r="A2106" s="2" t="s">
        <v>3996</v>
      </c>
      <c r="B2106" s="79" t="s">
        <v>1057</v>
      </c>
      <c r="C2106" s="79" t="str">
        <f t="shared" si="32"/>
        <v>2814Kolno</v>
      </c>
      <c r="D2106" s="2" t="s">
        <v>1972</v>
      </c>
    </row>
    <row r="2107" spans="1:4">
      <c r="A2107" s="2" t="s">
        <v>3996</v>
      </c>
      <c r="B2107" s="79" t="s">
        <v>4003</v>
      </c>
      <c r="C2107" s="79" t="str">
        <f t="shared" si="32"/>
        <v>2814Olsztynek</v>
      </c>
      <c r="D2107" s="2" t="s">
        <v>1992</v>
      </c>
    </row>
    <row r="2108" spans="1:4">
      <c r="A2108" s="2" t="s">
        <v>3996</v>
      </c>
      <c r="B2108" s="79" t="s">
        <v>4004</v>
      </c>
      <c r="C2108" s="79" t="str">
        <f t="shared" si="32"/>
        <v>2814Purda</v>
      </c>
      <c r="D2108" s="2" t="s">
        <v>1973</v>
      </c>
    </row>
    <row r="2109" spans="1:4">
      <c r="A2109" s="2" t="s">
        <v>3996</v>
      </c>
      <c r="B2109" s="79" t="s">
        <v>4005</v>
      </c>
      <c r="C2109" s="79" t="str">
        <f t="shared" si="32"/>
        <v>2814Stawiguda</v>
      </c>
      <c r="D2109" s="2" t="s">
        <v>1993</v>
      </c>
    </row>
    <row r="2110" spans="1:4">
      <c r="A2110" s="2" t="s">
        <v>3996</v>
      </c>
      <c r="B2110" s="79" t="s">
        <v>4006</v>
      </c>
      <c r="C2110" s="79" t="str">
        <f t="shared" si="32"/>
        <v>2814Świątki</v>
      </c>
      <c r="D2110" s="2" t="s">
        <v>1974</v>
      </c>
    </row>
    <row r="2111" spans="1:4">
      <c r="A2111" s="2" t="s">
        <v>4007</v>
      </c>
      <c r="B2111" s="79" t="s">
        <v>709</v>
      </c>
      <c r="C2111" s="79" t="str">
        <f t="shared" si="32"/>
        <v>2815Ostróda</v>
      </c>
      <c r="D2111" s="2" t="s">
        <v>1988</v>
      </c>
    </row>
    <row r="2112" spans="1:4">
      <c r="A2112" s="2" t="s">
        <v>4007</v>
      </c>
      <c r="B2112" s="79" t="s">
        <v>4008</v>
      </c>
      <c r="C2112" s="79" t="str">
        <f t="shared" si="32"/>
        <v>2815Dąbrówno</v>
      </c>
      <c r="D2112" s="2" t="s">
        <v>1969</v>
      </c>
    </row>
    <row r="2113" spans="1:4">
      <c r="A2113" s="2" t="s">
        <v>4007</v>
      </c>
      <c r="B2113" s="79" t="s">
        <v>4009</v>
      </c>
      <c r="C2113" s="79" t="str">
        <f t="shared" si="32"/>
        <v>2815Grunwald</v>
      </c>
      <c r="D2113" s="2" t="s">
        <v>1989</v>
      </c>
    </row>
    <row r="2114" spans="1:4">
      <c r="A2114" s="2" t="s">
        <v>4007</v>
      </c>
      <c r="B2114" s="79" t="s">
        <v>4010</v>
      </c>
      <c r="C2114" s="79" t="str">
        <f t="shared" si="32"/>
        <v>2815Łukta</v>
      </c>
      <c r="D2114" s="2" t="s">
        <v>1970</v>
      </c>
    </row>
    <row r="2115" spans="1:4">
      <c r="A2115" s="2" t="s">
        <v>4007</v>
      </c>
      <c r="B2115" s="79" t="s">
        <v>4011</v>
      </c>
      <c r="C2115" s="79" t="str">
        <f t="shared" ref="C2115:C2178" si="33">A2115&amp;B2115</f>
        <v>2815Małdyty</v>
      </c>
      <c r="D2115" s="2" t="s">
        <v>1990</v>
      </c>
    </row>
    <row r="2116" spans="1:4">
      <c r="A2116" s="2" t="s">
        <v>4007</v>
      </c>
      <c r="B2116" s="79" t="s">
        <v>4012</v>
      </c>
      <c r="C2116" s="79" t="str">
        <f t="shared" si="33"/>
        <v>2815Miłakowo</v>
      </c>
      <c r="D2116" s="2" t="s">
        <v>1971</v>
      </c>
    </row>
    <row r="2117" spans="1:4">
      <c r="A2117" s="2" t="s">
        <v>4007</v>
      </c>
      <c r="B2117" s="79" t="s">
        <v>4013</v>
      </c>
      <c r="C2117" s="79" t="str">
        <f t="shared" si="33"/>
        <v>2815Miłomłyn</v>
      </c>
      <c r="D2117" s="2" t="s">
        <v>1991</v>
      </c>
    </row>
    <row r="2118" spans="1:4">
      <c r="A2118" s="2" t="s">
        <v>4007</v>
      </c>
      <c r="B2118" s="79" t="s">
        <v>4014</v>
      </c>
      <c r="C2118" s="79" t="str">
        <f t="shared" si="33"/>
        <v>2815Morąg</v>
      </c>
      <c r="D2118" s="2" t="s">
        <v>1972</v>
      </c>
    </row>
    <row r="2119" spans="1:4">
      <c r="A2119" s="2" t="s">
        <v>4007</v>
      </c>
      <c r="B2119" s="79" t="s">
        <v>709</v>
      </c>
      <c r="C2119" s="79" t="str">
        <f t="shared" si="33"/>
        <v>2815Ostróda</v>
      </c>
      <c r="D2119" s="2" t="s">
        <v>1992</v>
      </c>
    </row>
    <row r="2120" spans="1:4">
      <c r="A2120" s="2" t="s">
        <v>4015</v>
      </c>
      <c r="B2120" s="79" t="s">
        <v>4016</v>
      </c>
      <c r="C2120" s="79" t="str">
        <f t="shared" si="33"/>
        <v>2816Biała Piska</v>
      </c>
      <c r="D2120" s="2" t="s">
        <v>1988</v>
      </c>
    </row>
    <row r="2121" spans="1:4">
      <c r="A2121" s="2" t="s">
        <v>4015</v>
      </c>
      <c r="B2121" s="79" t="s">
        <v>4017</v>
      </c>
      <c r="C2121" s="79" t="str">
        <f t="shared" si="33"/>
        <v>2816Orzysz</v>
      </c>
      <c r="D2121" s="2" t="s">
        <v>1969</v>
      </c>
    </row>
    <row r="2122" spans="1:4">
      <c r="A2122" s="2" t="s">
        <v>4015</v>
      </c>
      <c r="B2122" s="79" t="s">
        <v>705</v>
      </c>
      <c r="C2122" s="79" t="str">
        <f t="shared" si="33"/>
        <v>2816Pisz</v>
      </c>
      <c r="D2122" s="2" t="s">
        <v>1989</v>
      </c>
    </row>
    <row r="2123" spans="1:4">
      <c r="A2123" s="2" t="s">
        <v>4015</v>
      </c>
      <c r="B2123" s="79" t="s">
        <v>4018</v>
      </c>
      <c r="C2123" s="79" t="str">
        <f t="shared" si="33"/>
        <v>2816Ruciane-Nida</v>
      </c>
      <c r="D2123" s="2" t="s">
        <v>1970</v>
      </c>
    </row>
    <row r="2124" spans="1:4">
      <c r="A2124" s="2" t="s">
        <v>4019</v>
      </c>
      <c r="B2124" s="79" t="s">
        <v>700</v>
      </c>
      <c r="C2124" s="79" t="str">
        <f t="shared" si="33"/>
        <v>2817Szczytno</v>
      </c>
      <c r="D2124" s="2" t="s">
        <v>1988</v>
      </c>
    </row>
    <row r="2125" spans="1:4">
      <c r="A2125" s="2" t="s">
        <v>4019</v>
      </c>
      <c r="B2125" s="79" t="s">
        <v>4020</v>
      </c>
      <c r="C2125" s="79" t="str">
        <f t="shared" si="33"/>
        <v>2817Dźwierzuty</v>
      </c>
      <c r="D2125" s="2" t="s">
        <v>1969</v>
      </c>
    </row>
    <row r="2126" spans="1:4">
      <c r="A2126" s="2" t="s">
        <v>4019</v>
      </c>
      <c r="B2126" s="79" t="s">
        <v>4021</v>
      </c>
      <c r="C2126" s="79" t="str">
        <f t="shared" si="33"/>
        <v>2817Jedwabno</v>
      </c>
      <c r="D2126" s="2" t="s">
        <v>1989</v>
      </c>
    </row>
    <row r="2127" spans="1:4">
      <c r="A2127" s="2" t="s">
        <v>4019</v>
      </c>
      <c r="B2127" s="79" t="s">
        <v>4022</v>
      </c>
      <c r="C2127" s="79" t="str">
        <f t="shared" si="33"/>
        <v>2817Pasym</v>
      </c>
      <c r="D2127" s="2" t="s">
        <v>1970</v>
      </c>
    </row>
    <row r="2128" spans="1:4">
      <c r="A2128" s="2" t="s">
        <v>4019</v>
      </c>
      <c r="B2128" s="79" t="s">
        <v>4023</v>
      </c>
      <c r="C2128" s="79" t="str">
        <f t="shared" si="33"/>
        <v>2817Rozogi</v>
      </c>
      <c r="D2128" s="2" t="s">
        <v>1990</v>
      </c>
    </row>
    <row r="2129" spans="1:4">
      <c r="A2129" s="2" t="s">
        <v>4019</v>
      </c>
      <c r="B2129" s="79" t="s">
        <v>700</v>
      </c>
      <c r="C2129" s="79" t="str">
        <f t="shared" si="33"/>
        <v>2817Szczytno</v>
      </c>
      <c r="D2129" s="2" t="s">
        <v>1971</v>
      </c>
    </row>
    <row r="2130" spans="1:4">
      <c r="A2130" s="2" t="s">
        <v>4019</v>
      </c>
      <c r="B2130" s="79" t="s">
        <v>3994</v>
      </c>
      <c r="C2130" s="79" t="str">
        <f t="shared" si="33"/>
        <v>2817Świętajno</v>
      </c>
      <c r="D2130" s="2" t="s">
        <v>1991</v>
      </c>
    </row>
    <row r="2131" spans="1:4">
      <c r="A2131" s="2" t="s">
        <v>4019</v>
      </c>
      <c r="B2131" s="79" t="s">
        <v>4024</v>
      </c>
      <c r="C2131" s="79" t="str">
        <f t="shared" si="33"/>
        <v>2817Wielbark</v>
      </c>
      <c r="D2131" s="2" t="s">
        <v>1972</v>
      </c>
    </row>
    <row r="2132" spans="1:4">
      <c r="A2132" s="2" t="s">
        <v>4025</v>
      </c>
      <c r="B2132" s="79" t="s">
        <v>4026</v>
      </c>
      <c r="C2132" s="79" t="str">
        <f t="shared" si="33"/>
        <v>2818Banie Mazurskie</v>
      </c>
      <c r="D2132" s="2" t="s">
        <v>1988</v>
      </c>
    </row>
    <row r="2133" spans="1:4">
      <c r="A2133" s="2" t="s">
        <v>4025</v>
      </c>
      <c r="B2133" s="79" t="s">
        <v>4027</v>
      </c>
      <c r="C2133" s="79" t="str">
        <f t="shared" si="33"/>
        <v>2818Dubeninki</v>
      </c>
      <c r="D2133" s="2" t="s">
        <v>1969</v>
      </c>
    </row>
    <row r="2134" spans="1:4">
      <c r="A2134" s="2" t="s">
        <v>4025</v>
      </c>
      <c r="B2134" s="79" t="s">
        <v>4028</v>
      </c>
      <c r="C2134" s="79" t="str">
        <f t="shared" si="33"/>
        <v>2818Gołdap</v>
      </c>
      <c r="D2134" s="2" t="s">
        <v>1989</v>
      </c>
    </row>
    <row r="2135" spans="1:4">
      <c r="A2135" s="2" t="s">
        <v>4029</v>
      </c>
      <c r="B2135" s="79" t="s">
        <v>4030</v>
      </c>
      <c r="C2135" s="79" t="str">
        <f t="shared" si="33"/>
        <v>2819Budry</v>
      </c>
      <c r="D2135" s="2" t="s">
        <v>1988</v>
      </c>
    </row>
    <row r="2136" spans="1:4">
      <c r="A2136" s="2" t="s">
        <v>4029</v>
      </c>
      <c r="B2136" s="79" t="s">
        <v>4031</v>
      </c>
      <c r="C2136" s="79" t="str">
        <f t="shared" si="33"/>
        <v>2819Pozezdrze</v>
      </c>
      <c r="D2136" s="2" t="s">
        <v>1969</v>
      </c>
    </row>
    <row r="2137" spans="1:4">
      <c r="A2137" s="2" t="s">
        <v>4029</v>
      </c>
      <c r="B2137" s="79" t="s">
        <v>4032</v>
      </c>
      <c r="C2137" s="79" t="str">
        <f t="shared" si="33"/>
        <v>2819Węgorzewo</v>
      </c>
      <c r="D2137" s="2" t="s">
        <v>1989</v>
      </c>
    </row>
    <row r="2138" spans="1:4">
      <c r="A2138" s="2" t="s">
        <v>4033</v>
      </c>
      <c r="B2138" s="79" t="s">
        <v>745</v>
      </c>
      <c r="C2138" s="79" t="str">
        <f t="shared" si="33"/>
        <v>2861Elbląg</v>
      </c>
      <c r="D2138" s="2" t="s">
        <v>1988</v>
      </c>
    </row>
    <row r="2139" spans="1:4">
      <c r="A2139" s="2" t="s">
        <v>4034</v>
      </c>
      <c r="B2139" s="79" t="s">
        <v>713</v>
      </c>
      <c r="C2139" s="79" t="str">
        <f t="shared" si="33"/>
        <v>2862Olsztyn</v>
      </c>
      <c r="D2139" s="2" t="s">
        <v>1988</v>
      </c>
    </row>
    <row r="2140" spans="1:4">
      <c r="A2140" s="2" t="s">
        <v>4035</v>
      </c>
      <c r="B2140" s="79" t="s">
        <v>671</v>
      </c>
      <c r="C2140" s="79" t="str">
        <f t="shared" si="33"/>
        <v>3001Chodzież</v>
      </c>
      <c r="D2140" s="2" t="s">
        <v>1988</v>
      </c>
    </row>
    <row r="2141" spans="1:4">
      <c r="A2141" s="2" t="s">
        <v>4035</v>
      </c>
      <c r="B2141" s="79" t="s">
        <v>4036</v>
      </c>
      <c r="C2141" s="79" t="str">
        <f t="shared" si="33"/>
        <v>3001Budzyń</v>
      </c>
      <c r="D2141" s="2" t="s">
        <v>1969</v>
      </c>
    </row>
    <row r="2142" spans="1:4">
      <c r="A2142" s="2" t="s">
        <v>4035</v>
      </c>
      <c r="B2142" s="79" t="s">
        <v>671</v>
      </c>
      <c r="C2142" s="79" t="str">
        <f t="shared" si="33"/>
        <v>3001Chodzież</v>
      </c>
      <c r="D2142" s="2" t="s">
        <v>1989</v>
      </c>
    </row>
    <row r="2143" spans="1:4">
      <c r="A2143" s="2" t="s">
        <v>4035</v>
      </c>
      <c r="B2143" s="79" t="s">
        <v>4037</v>
      </c>
      <c r="C2143" s="79" t="str">
        <f t="shared" si="33"/>
        <v>3001Margonin</v>
      </c>
      <c r="D2143" s="2" t="s">
        <v>1970</v>
      </c>
    </row>
    <row r="2144" spans="1:4">
      <c r="A2144" s="2" t="s">
        <v>4035</v>
      </c>
      <c r="B2144" s="79" t="s">
        <v>4038</v>
      </c>
      <c r="C2144" s="79" t="str">
        <f t="shared" si="33"/>
        <v>3001Szamocin</v>
      </c>
      <c r="D2144" s="2" t="s">
        <v>1990</v>
      </c>
    </row>
    <row r="2145" spans="1:4">
      <c r="A2145" s="2" t="s">
        <v>4039</v>
      </c>
      <c r="B2145" s="79" t="s">
        <v>667</v>
      </c>
      <c r="C2145" s="79" t="str">
        <f t="shared" si="33"/>
        <v>3002Czarnków</v>
      </c>
      <c r="D2145" s="2" t="s">
        <v>1988</v>
      </c>
    </row>
    <row r="2146" spans="1:4">
      <c r="A2146" s="2" t="s">
        <v>4039</v>
      </c>
      <c r="B2146" s="79" t="s">
        <v>4040</v>
      </c>
      <c r="C2146" s="79" t="str">
        <f t="shared" si="33"/>
        <v>3002Czarnków - gmina wiejska</v>
      </c>
      <c r="D2146" s="2" t="s">
        <v>1969</v>
      </c>
    </row>
    <row r="2147" spans="1:4">
      <c r="A2147" s="2" t="s">
        <v>4039</v>
      </c>
      <c r="B2147" s="79" t="s">
        <v>4041</v>
      </c>
      <c r="C2147" s="79" t="str">
        <f t="shared" si="33"/>
        <v>3002Drawsko</v>
      </c>
      <c r="D2147" s="2" t="s">
        <v>1989</v>
      </c>
    </row>
    <row r="2148" spans="1:4">
      <c r="A2148" s="2" t="s">
        <v>4039</v>
      </c>
      <c r="B2148" s="79" t="s">
        <v>4042</v>
      </c>
      <c r="C2148" s="79" t="str">
        <f t="shared" si="33"/>
        <v>3002Krzyż Wielkopolski</v>
      </c>
      <c r="D2148" s="2" t="s">
        <v>1970</v>
      </c>
    </row>
    <row r="2149" spans="1:4">
      <c r="A2149" s="2" t="s">
        <v>4039</v>
      </c>
      <c r="B2149" s="79" t="s">
        <v>4043</v>
      </c>
      <c r="C2149" s="79" t="str">
        <f t="shared" si="33"/>
        <v>3002Lubasz</v>
      </c>
      <c r="D2149" s="2" t="s">
        <v>1990</v>
      </c>
    </row>
    <row r="2150" spans="1:4">
      <c r="A2150" s="2" t="s">
        <v>4039</v>
      </c>
      <c r="B2150" s="79" t="s">
        <v>4044</v>
      </c>
      <c r="C2150" s="79" t="str">
        <f t="shared" si="33"/>
        <v>3002Połajewo</v>
      </c>
      <c r="D2150" s="2" t="s">
        <v>1971</v>
      </c>
    </row>
    <row r="2151" spans="1:4">
      <c r="A2151" s="2" t="s">
        <v>4039</v>
      </c>
      <c r="B2151" s="79" t="s">
        <v>4045</v>
      </c>
      <c r="C2151" s="79" t="str">
        <f t="shared" si="33"/>
        <v>3002Trzcianka</v>
      </c>
      <c r="D2151" s="2" t="s">
        <v>1991</v>
      </c>
    </row>
    <row r="2152" spans="1:4">
      <c r="A2152" s="2" t="s">
        <v>4039</v>
      </c>
      <c r="B2152" s="79" t="s">
        <v>4046</v>
      </c>
      <c r="C2152" s="79" t="str">
        <f t="shared" si="33"/>
        <v>3002Wieleń</v>
      </c>
      <c r="D2152" s="2" t="s">
        <v>1972</v>
      </c>
    </row>
    <row r="2153" spans="1:4">
      <c r="A2153" s="2" t="s">
        <v>4047</v>
      </c>
      <c r="B2153" s="79" t="s">
        <v>663</v>
      </c>
      <c r="C2153" s="79" t="str">
        <f t="shared" si="33"/>
        <v>3003Gniezno</v>
      </c>
      <c r="D2153" s="2" t="s">
        <v>1988</v>
      </c>
    </row>
    <row r="2154" spans="1:4">
      <c r="A2154" s="2" t="s">
        <v>4047</v>
      </c>
      <c r="B2154" s="79" t="s">
        <v>4048</v>
      </c>
      <c r="C2154" s="79" t="str">
        <f t="shared" si="33"/>
        <v>3003Czerniejewo</v>
      </c>
      <c r="D2154" s="2" t="s">
        <v>1969</v>
      </c>
    </row>
    <row r="2155" spans="1:4">
      <c r="A2155" s="2" t="s">
        <v>4047</v>
      </c>
      <c r="B2155" s="79" t="s">
        <v>663</v>
      </c>
      <c r="C2155" s="79" t="str">
        <f t="shared" si="33"/>
        <v>3003Gniezno</v>
      </c>
      <c r="D2155" s="2" t="s">
        <v>1989</v>
      </c>
    </row>
    <row r="2156" spans="1:4">
      <c r="A2156" s="2" t="s">
        <v>4047</v>
      </c>
      <c r="B2156" s="79" t="s">
        <v>4049</v>
      </c>
      <c r="C2156" s="79" t="str">
        <f t="shared" si="33"/>
        <v>3003Kiszkowo</v>
      </c>
      <c r="D2156" s="2" t="s">
        <v>1970</v>
      </c>
    </row>
    <row r="2157" spans="1:4">
      <c r="A2157" s="2" t="s">
        <v>4047</v>
      </c>
      <c r="B2157" s="79" t="s">
        <v>4050</v>
      </c>
      <c r="C2157" s="79" t="str">
        <f t="shared" si="33"/>
        <v>3003Kłecko</v>
      </c>
      <c r="D2157" s="2" t="s">
        <v>1990</v>
      </c>
    </row>
    <row r="2158" spans="1:4">
      <c r="A2158" s="2" t="s">
        <v>4047</v>
      </c>
      <c r="B2158" s="79" t="s">
        <v>4051</v>
      </c>
      <c r="C2158" s="79" t="str">
        <f t="shared" si="33"/>
        <v>3003Łubowo</v>
      </c>
      <c r="D2158" s="2" t="s">
        <v>1971</v>
      </c>
    </row>
    <row r="2159" spans="1:4">
      <c r="A2159" s="2" t="s">
        <v>4047</v>
      </c>
      <c r="B2159" s="79" t="s">
        <v>4052</v>
      </c>
      <c r="C2159" s="79" t="str">
        <f t="shared" si="33"/>
        <v>3003Mieleszyn</v>
      </c>
      <c r="D2159" s="2" t="s">
        <v>1991</v>
      </c>
    </row>
    <row r="2160" spans="1:4">
      <c r="A2160" s="2" t="s">
        <v>4047</v>
      </c>
      <c r="B2160" s="79" t="s">
        <v>4053</v>
      </c>
      <c r="C2160" s="79" t="str">
        <f t="shared" si="33"/>
        <v>3003Niechanowo</v>
      </c>
      <c r="D2160" s="2" t="s">
        <v>1972</v>
      </c>
    </row>
    <row r="2161" spans="1:4">
      <c r="A2161" s="2" t="s">
        <v>4047</v>
      </c>
      <c r="B2161" s="79" t="s">
        <v>4054</v>
      </c>
      <c r="C2161" s="79" t="str">
        <f t="shared" si="33"/>
        <v>3003Trzemeszno</v>
      </c>
      <c r="D2161" s="2" t="s">
        <v>1992</v>
      </c>
    </row>
    <row r="2162" spans="1:4">
      <c r="A2162" s="2" t="s">
        <v>4047</v>
      </c>
      <c r="B2162" s="79" t="s">
        <v>4055</v>
      </c>
      <c r="C2162" s="79" t="str">
        <f t="shared" si="33"/>
        <v>3003Witkowo</v>
      </c>
      <c r="D2162" s="2" t="s">
        <v>1973</v>
      </c>
    </row>
    <row r="2163" spans="1:4">
      <c r="A2163" s="2" t="s">
        <v>4056</v>
      </c>
      <c r="B2163" s="79" t="s">
        <v>4057</v>
      </c>
      <c r="C2163" s="79" t="str">
        <f t="shared" si="33"/>
        <v>3004Borek Wielkopolski</v>
      </c>
      <c r="D2163" s="2" t="s">
        <v>1988</v>
      </c>
    </row>
    <row r="2164" spans="1:4">
      <c r="A2164" s="2" t="s">
        <v>4056</v>
      </c>
      <c r="B2164" s="79" t="s">
        <v>659</v>
      </c>
      <c r="C2164" s="79" t="str">
        <f t="shared" si="33"/>
        <v>3004Gostyń</v>
      </c>
      <c r="D2164" s="2" t="s">
        <v>1969</v>
      </c>
    </row>
    <row r="2165" spans="1:4">
      <c r="A2165" s="2" t="s">
        <v>4056</v>
      </c>
      <c r="B2165" s="79" t="s">
        <v>4058</v>
      </c>
      <c r="C2165" s="79" t="str">
        <f t="shared" si="33"/>
        <v>3004Krobia</v>
      </c>
      <c r="D2165" s="2" t="s">
        <v>1989</v>
      </c>
    </row>
    <row r="2166" spans="1:4">
      <c r="A2166" s="2" t="s">
        <v>4056</v>
      </c>
      <c r="B2166" s="79" t="s">
        <v>4059</v>
      </c>
      <c r="C2166" s="79" t="str">
        <f t="shared" si="33"/>
        <v>3004Pępowo</v>
      </c>
      <c r="D2166" s="2" t="s">
        <v>1970</v>
      </c>
    </row>
    <row r="2167" spans="1:4">
      <c r="A2167" s="2" t="s">
        <v>4056</v>
      </c>
      <c r="B2167" s="79" t="s">
        <v>2493</v>
      </c>
      <c r="C2167" s="79" t="str">
        <f t="shared" si="33"/>
        <v>3004Piaski</v>
      </c>
      <c r="D2167" s="2" t="s">
        <v>1990</v>
      </c>
    </row>
    <row r="2168" spans="1:4">
      <c r="A2168" s="2" t="s">
        <v>4056</v>
      </c>
      <c r="B2168" s="79" t="s">
        <v>4060</v>
      </c>
      <c r="C2168" s="79" t="str">
        <f t="shared" si="33"/>
        <v>3004Pogorzela</v>
      </c>
      <c r="D2168" s="2" t="s">
        <v>1971</v>
      </c>
    </row>
    <row r="2169" spans="1:4">
      <c r="A2169" s="2" t="s">
        <v>4056</v>
      </c>
      <c r="B2169" s="79" t="s">
        <v>4061</v>
      </c>
      <c r="C2169" s="79" t="str">
        <f t="shared" si="33"/>
        <v>3004Poniec</v>
      </c>
      <c r="D2169" s="2" t="s">
        <v>1991</v>
      </c>
    </row>
    <row r="2170" spans="1:4">
      <c r="A2170" s="2" t="s">
        <v>4062</v>
      </c>
      <c r="B2170" s="79" t="s">
        <v>4063</v>
      </c>
      <c r="C2170" s="79" t="str">
        <f t="shared" si="33"/>
        <v>3005Granowo</v>
      </c>
      <c r="D2170" s="2" t="s">
        <v>1988</v>
      </c>
    </row>
    <row r="2171" spans="1:4">
      <c r="A2171" s="2" t="s">
        <v>4062</v>
      </c>
      <c r="B2171" s="79" t="s">
        <v>655</v>
      </c>
      <c r="C2171" s="79" t="str">
        <f t="shared" si="33"/>
        <v>3005Grodzisk Wielkopolski</v>
      </c>
      <c r="D2171" s="2" t="s">
        <v>1969</v>
      </c>
    </row>
    <row r="2172" spans="1:4">
      <c r="A2172" s="2" t="s">
        <v>4062</v>
      </c>
      <c r="B2172" s="79" t="s">
        <v>4064</v>
      </c>
      <c r="C2172" s="79" t="str">
        <f t="shared" si="33"/>
        <v>3005Kamieniec</v>
      </c>
      <c r="D2172" s="2" t="s">
        <v>1989</v>
      </c>
    </row>
    <row r="2173" spans="1:4">
      <c r="A2173" s="2" t="s">
        <v>4062</v>
      </c>
      <c r="B2173" s="79" t="s">
        <v>4065</v>
      </c>
      <c r="C2173" s="79" t="str">
        <f t="shared" si="33"/>
        <v>3005Rakoniewice</v>
      </c>
      <c r="D2173" s="2" t="s">
        <v>1970</v>
      </c>
    </row>
    <row r="2174" spans="1:4">
      <c r="A2174" s="2" t="s">
        <v>4062</v>
      </c>
      <c r="B2174" s="79" t="s">
        <v>4066</v>
      </c>
      <c r="C2174" s="79" t="str">
        <f t="shared" si="33"/>
        <v>3005Wielichowo</v>
      </c>
      <c r="D2174" s="2" t="s">
        <v>1990</v>
      </c>
    </row>
    <row r="2175" spans="1:4">
      <c r="A2175" s="2" t="s">
        <v>4067</v>
      </c>
      <c r="B2175" s="79" t="s">
        <v>4068</v>
      </c>
      <c r="C2175" s="79" t="str">
        <f t="shared" si="33"/>
        <v>3006Jaraczewo</v>
      </c>
      <c r="D2175" s="2" t="s">
        <v>1988</v>
      </c>
    </row>
    <row r="2176" spans="1:4">
      <c r="A2176" s="2" t="s">
        <v>4067</v>
      </c>
      <c r="B2176" s="79" t="s">
        <v>651</v>
      </c>
      <c r="C2176" s="79" t="str">
        <f t="shared" si="33"/>
        <v>3006Jarocin</v>
      </c>
      <c r="D2176" s="2" t="s">
        <v>1969</v>
      </c>
    </row>
    <row r="2177" spans="1:4">
      <c r="A2177" s="2" t="s">
        <v>4067</v>
      </c>
      <c r="B2177" s="79" t="s">
        <v>4069</v>
      </c>
      <c r="C2177" s="79" t="str">
        <f t="shared" si="33"/>
        <v>3006Kotlin</v>
      </c>
      <c r="D2177" s="2" t="s">
        <v>1989</v>
      </c>
    </row>
    <row r="2178" spans="1:4">
      <c r="A2178" s="2" t="s">
        <v>4067</v>
      </c>
      <c r="B2178" s="79" t="s">
        <v>4070</v>
      </c>
      <c r="C2178" s="79" t="str">
        <f t="shared" si="33"/>
        <v>3006Żerków</v>
      </c>
      <c r="D2178" s="2" t="s">
        <v>1970</v>
      </c>
    </row>
    <row r="2179" spans="1:4">
      <c r="A2179" s="2" t="s">
        <v>4071</v>
      </c>
      <c r="B2179" s="79" t="s">
        <v>4072</v>
      </c>
      <c r="C2179" s="79" t="str">
        <f t="shared" ref="C2179:C2242" si="34">A2179&amp;B2179</f>
        <v>3007Blizanów</v>
      </c>
      <c r="D2179" s="2" t="s">
        <v>1988</v>
      </c>
    </row>
    <row r="2180" spans="1:4">
      <c r="A2180" s="2" t="s">
        <v>4071</v>
      </c>
      <c r="B2180" s="79" t="s">
        <v>1569</v>
      </c>
      <c r="C2180" s="79" t="str">
        <f t="shared" si="34"/>
        <v>3007Brzeziny</v>
      </c>
      <c r="D2180" s="2" t="s">
        <v>1969</v>
      </c>
    </row>
    <row r="2181" spans="1:4">
      <c r="A2181" s="2" t="s">
        <v>4071</v>
      </c>
      <c r="B2181" s="79" t="s">
        <v>4073</v>
      </c>
      <c r="C2181" s="79" t="str">
        <f t="shared" si="34"/>
        <v>3007Ceków-Kolonia</v>
      </c>
      <c r="D2181" s="2" t="s">
        <v>1989</v>
      </c>
    </row>
    <row r="2182" spans="1:4">
      <c r="A2182" s="2" t="s">
        <v>4071</v>
      </c>
      <c r="B2182" s="79" t="s">
        <v>4074</v>
      </c>
      <c r="C2182" s="79" t="str">
        <f t="shared" si="34"/>
        <v>3007Godziesze Wielkie</v>
      </c>
      <c r="D2182" s="2" t="s">
        <v>1970</v>
      </c>
    </row>
    <row r="2183" spans="1:4">
      <c r="A2183" s="2" t="s">
        <v>4071</v>
      </c>
      <c r="B2183" s="79" t="s">
        <v>4075</v>
      </c>
      <c r="C2183" s="79" t="str">
        <f t="shared" si="34"/>
        <v>3007Koźminek</v>
      </c>
      <c r="D2183" s="2" t="s">
        <v>1990</v>
      </c>
    </row>
    <row r="2184" spans="1:4">
      <c r="A2184" s="2" t="s">
        <v>4071</v>
      </c>
      <c r="B2184" s="79" t="s">
        <v>4076</v>
      </c>
      <c r="C2184" s="79" t="str">
        <f t="shared" si="34"/>
        <v>3007Lisków</v>
      </c>
      <c r="D2184" s="2" t="s">
        <v>1971</v>
      </c>
    </row>
    <row r="2185" spans="1:4">
      <c r="A2185" s="2" t="s">
        <v>4071</v>
      </c>
      <c r="B2185" s="79" t="s">
        <v>4077</v>
      </c>
      <c r="C2185" s="79" t="str">
        <f t="shared" si="34"/>
        <v>3007Mycielin</v>
      </c>
      <c r="D2185" s="2" t="s">
        <v>1991</v>
      </c>
    </row>
    <row r="2186" spans="1:4">
      <c r="A2186" s="2" t="s">
        <v>4071</v>
      </c>
      <c r="B2186" s="79" t="s">
        <v>4078</v>
      </c>
      <c r="C2186" s="79" t="str">
        <f t="shared" si="34"/>
        <v>3007Opatówek</v>
      </c>
      <c r="D2186" s="2" t="s">
        <v>1972</v>
      </c>
    </row>
    <row r="2187" spans="1:4">
      <c r="A2187" s="2" t="s">
        <v>4071</v>
      </c>
      <c r="B2187" s="79" t="s">
        <v>4079</v>
      </c>
      <c r="C2187" s="79" t="str">
        <f t="shared" si="34"/>
        <v>3007Stawiszyn</v>
      </c>
      <c r="D2187" s="2" t="s">
        <v>1992</v>
      </c>
    </row>
    <row r="2188" spans="1:4">
      <c r="A2188" s="2" t="s">
        <v>4071</v>
      </c>
      <c r="B2188" s="79" t="s">
        <v>4080</v>
      </c>
      <c r="C2188" s="79" t="str">
        <f t="shared" si="34"/>
        <v>3007Szczytniki</v>
      </c>
      <c r="D2188" s="2" t="s">
        <v>1973</v>
      </c>
    </row>
    <row r="2189" spans="1:4">
      <c r="A2189" s="2" t="s">
        <v>4071</v>
      </c>
      <c r="B2189" s="79" t="s">
        <v>4081</v>
      </c>
      <c r="C2189" s="79" t="str">
        <f t="shared" si="34"/>
        <v>3007Żelazków</v>
      </c>
      <c r="D2189" s="2" t="s">
        <v>1993</v>
      </c>
    </row>
    <row r="2190" spans="1:4">
      <c r="A2190" s="2" t="s">
        <v>4082</v>
      </c>
      <c r="B2190" s="79" t="s">
        <v>2468</v>
      </c>
      <c r="C2190" s="79" t="str">
        <f t="shared" si="34"/>
        <v>3008Baranów</v>
      </c>
      <c r="D2190" s="2" t="s">
        <v>1988</v>
      </c>
    </row>
    <row r="2191" spans="1:4">
      <c r="A2191" s="2" t="s">
        <v>4082</v>
      </c>
      <c r="B2191" s="79" t="s">
        <v>4083</v>
      </c>
      <c r="C2191" s="79" t="str">
        <f t="shared" si="34"/>
        <v>3008Bralin</v>
      </c>
      <c r="D2191" s="2" t="s">
        <v>1969</v>
      </c>
    </row>
    <row r="2192" spans="1:4">
      <c r="A2192" s="2" t="s">
        <v>4082</v>
      </c>
      <c r="B2192" s="79" t="s">
        <v>647</v>
      </c>
      <c r="C2192" s="79" t="str">
        <f t="shared" si="34"/>
        <v>3008Kępno</v>
      </c>
      <c r="D2192" s="2" t="s">
        <v>1989</v>
      </c>
    </row>
    <row r="2193" spans="1:4">
      <c r="A2193" s="2" t="s">
        <v>4082</v>
      </c>
      <c r="B2193" s="79" t="s">
        <v>4084</v>
      </c>
      <c r="C2193" s="79" t="str">
        <f t="shared" si="34"/>
        <v>3008Łęka Opatowska</v>
      </c>
      <c r="D2193" s="2" t="s">
        <v>1970</v>
      </c>
    </row>
    <row r="2194" spans="1:4">
      <c r="A2194" s="2" t="s">
        <v>4082</v>
      </c>
      <c r="B2194" s="79" t="s">
        <v>4085</v>
      </c>
      <c r="C2194" s="79" t="str">
        <f t="shared" si="34"/>
        <v>3008Perzów</v>
      </c>
      <c r="D2194" s="2" t="s">
        <v>1990</v>
      </c>
    </row>
    <row r="2195" spans="1:4">
      <c r="A2195" s="2" t="s">
        <v>4082</v>
      </c>
      <c r="B2195" s="79" t="s">
        <v>4086</v>
      </c>
      <c r="C2195" s="79" t="str">
        <f t="shared" si="34"/>
        <v>3008Rychtal</v>
      </c>
      <c r="D2195" s="2" t="s">
        <v>1971</v>
      </c>
    </row>
    <row r="2196" spans="1:4">
      <c r="A2196" s="2" t="s">
        <v>4082</v>
      </c>
      <c r="B2196" s="79" t="s">
        <v>4087</v>
      </c>
      <c r="C2196" s="79" t="str">
        <f t="shared" si="34"/>
        <v>3008Trzcinica</v>
      </c>
      <c r="D2196" s="2" t="s">
        <v>1991</v>
      </c>
    </row>
    <row r="2197" spans="1:4">
      <c r="A2197" s="2" t="s">
        <v>4088</v>
      </c>
      <c r="B2197" s="79" t="s">
        <v>644</v>
      </c>
      <c r="C2197" s="79" t="str">
        <f t="shared" si="34"/>
        <v>3009Koło</v>
      </c>
      <c r="D2197" s="2" t="s">
        <v>1988</v>
      </c>
    </row>
    <row r="2198" spans="1:4">
      <c r="A2198" s="2" t="s">
        <v>4088</v>
      </c>
      <c r="B2198" s="79" t="s">
        <v>4089</v>
      </c>
      <c r="C2198" s="79" t="str">
        <f t="shared" si="34"/>
        <v>3009Babiak</v>
      </c>
      <c r="D2198" s="2" t="s">
        <v>1969</v>
      </c>
    </row>
    <row r="2199" spans="1:4">
      <c r="A2199" s="2" t="s">
        <v>4088</v>
      </c>
      <c r="B2199" s="79" t="s">
        <v>4090</v>
      </c>
      <c r="C2199" s="79" t="str">
        <f t="shared" si="34"/>
        <v>3009Chodów</v>
      </c>
      <c r="D2199" s="2" t="s">
        <v>1989</v>
      </c>
    </row>
    <row r="2200" spans="1:4">
      <c r="A2200" s="2" t="s">
        <v>4088</v>
      </c>
      <c r="B2200" s="79" t="s">
        <v>2545</v>
      </c>
      <c r="C2200" s="79" t="str">
        <f t="shared" si="34"/>
        <v>3009Dąbie</v>
      </c>
      <c r="D2200" s="2" t="s">
        <v>1970</v>
      </c>
    </row>
    <row r="2201" spans="1:4">
      <c r="A2201" s="2" t="s">
        <v>4088</v>
      </c>
      <c r="B2201" s="79" t="s">
        <v>4091</v>
      </c>
      <c r="C2201" s="79" t="str">
        <f t="shared" si="34"/>
        <v>3009Grzegorzew</v>
      </c>
      <c r="D2201" s="2" t="s">
        <v>1990</v>
      </c>
    </row>
    <row r="2202" spans="1:4">
      <c r="A2202" s="2" t="s">
        <v>4088</v>
      </c>
      <c r="B2202" s="79" t="s">
        <v>2537</v>
      </c>
      <c r="C2202" s="79" t="str">
        <f t="shared" si="34"/>
        <v>3009Kłodawa</v>
      </c>
      <c r="D2202" s="2" t="s">
        <v>1971</v>
      </c>
    </row>
    <row r="2203" spans="1:4">
      <c r="A2203" s="2" t="s">
        <v>4088</v>
      </c>
      <c r="B2203" s="79" t="s">
        <v>644</v>
      </c>
      <c r="C2203" s="79" t="str">
        <f t="shared" si="34"/>
        <v>3009Koło</v>
      </c>
      <c r="D2203" s="2" t="s">
        <v>1991</v>
      </c>
    </row>
    <row r="2204" spans="1:4">
      <c r="A2204" s="2" t="s">
        <v>4088</v>
      </c>
      <c r="B2204" s="79" t="s">
        <v>4092</v>
      </c>
      <c r="C2204" s="79" t="str">
        <f t="shared" si="34"/>
        <v>3009Kościelec</v>
      </c>
      <c r="D2204" s="2" t="s">
        <v>1972</v>
      </c>
    </row>
    <row r="2205" spans="1:4">
      <c r="A2205" s="2" t="s">
        <v>4088</v>
      </c>
      <c r="B2205" s="79" t="s">
        <v>4093</v>
      </c>
      <c r="C2205" s="79" t="str">
        <f t="shared" si="34"/>
        <v>3009Olszówka</v>
      </c>
      <c r="D2205" s="2" t="s">
        <v>1992</v>
      </c>
    </row>
    <row r="2206" spans="1:4">
      <c r="A2206" s="2" t="s">
        <v>4088</v>
      </c>
      <c r="B2206" s="79" t="s">
        <v>4094</v>
      </c>
      <c r="C2206" s="79" t="str">
        <f t="shared" si="34"/>
        <v>3009Osiek Mały</v>
      </c>
      <c r="D2206" s="2" t="s">
        <v>1973</v>
      </c>
    </row>
    <row r="2207" spans="1:4">
      <c r="A2207" s="2" t="s">
        <v>4088</v>
      </c>
      <c r="B2207" s="79" t="s">
        <v>4095</v>
      </c>
      <c r="C2207" s="79" t="str">
        <f t="shared" si="34"/>
        <v>3009Przedecz</v>
      </c>
      <c r="D2207" s="2" t="s">
        <v>1993</v>
      </c>
    </row>
    <row r="2208" spans="1:4">
      <c r="A2208" s="2" t="s">
        <v>4096</v>
      </c>
      <c r="B2208" s="79" t="s">
        <v>4097</v>
      </c>
      <c r="C2208" s="79" t="str">
        <f t="shared" si="34"/>
        <v>3010Golina</v>
      </c>
      <c r="D2208" s="2" t="s">
        <v>1988</v>
      </c>
    </row>
    <row r="2209" spans="1:4">
      <c r="A2209" s="2" t="s">
        <v>4096</v>
      </c>
      <c r="B2209" s="79" t="s">
        <v>4098</v>
      </c>
      <c r="C2209" s="79" t="str">
        <f t="shared" si="34"/>
        <v>3010Grodziec</v>
      </c>
      <c r="D2209" s="2" t="s">
        <v>1969</v>
      </c>
    </row>
    <row r="2210" spans="1:4">
      <c r="A2210" s="2" t="s">
        <v>4096</v>
      </c>
      <c r="B2210" s="79" t="s">
        <v>4099</v>
      </c>
      <c r="C2210" s="79" t="str">
        <f t="shared" si="34"/>
        <v>3010Kazimierz Biskupi</v>
      </c>
      <c r="D2210" s="2" t="s">
        <v>1989</v>
      </c>
    </row>
    <row r="2211" spans="1:4">
      <c r="A2211" s="2" t="s">
        <v>4096</v>
      </c>
      <c r="B2211" s="79" t="s">
        <v>4100</v>
      </c>
      <c r="C2211" s="79" t="str">
        <f t="shared" si="34"/>
        <v>3010Kleczew</v>
      </c>
      <c r="D2211" s="2" t="s">
        <v>1970</v>
      </c>
    </row>
    <row r="2212" spans="1:4">
      <c r="A2212" s="2" t="s">
        <v>4096</v>
      </c>
      <c r="B2212" s="79" t="s">
        <v>4101</v>
      </c>
      <c r="C2212" s="79" t="str">
        <f t="shared" si="34"/>
        <v>3010Kramsk</v>
      </c>
      <c r="D2212" s="2" t="s">
        <v>1990</v>
      </c>
    </row>
    <row r="2213" spans="1:4">
      <c r="A2213" s="2" t="s">
        <v>4096</v>
      </c>
      <c r="B2213" s="79" t="s">
        <v>4102</v>
      </c>
      <c r="C2213" s="79" t="str">
        <f t="shared" si="34"/>
        <v>3010Krzymów</v>
      </c>
      <c r="D2213" s="2" t="s">
        <v>1971</v>
      </c>
    </row>
    <row r="2214" spans="1:4">
      <c r="A2214" s="2" t="s">
        <v>4096</v>
      </c>
      <c r="B2214" s="79" t="s">
        <v>4103</v>
      </c>
      <c r="C2214" s="79" t="str">
        <f t="shared" si="34"/>
        <v>3010Rychwał</v>
      </c>
      <c r="D2214" s="2" t="s">
        <v>1991</v>
      </c>
    </row>
    <row r="2215" spans="1:4">
      <c r="A2215" s="2" t="s">
        <v>4096</v>
      </c>
      <c r="B2215" s="79" t="s">
        <v>2656</v>
      </c>
      <c r="C2215" s="79" t="str">
        <f t="shared" si="34"/>
        <v>3010Rzgów</v>
      </c>
      <c r="D2215" s="2" t="s">
        <v>1972</v>
      </c>
    </row>
    <row r="2216" spans="1:4">
      <c r="A2216" s="2" t="s">
        <v>4096</v>
      </c>
      <c r="B2216" s="79" t="s">
        <v>4104</v>
      </c>
      <c r="C2216" s="79" t="str">
        <f t="shared" si="34"/>
        <v>3010Skulsk</v>
      </c>
      <c r="D2216" s="2" t="s">
        <v>1992</v>
      </c>
    </row>
    <row r="2217" spans="1:4">
      <c r="A2217" s="2" t="s">
        <v>4096</v>
      </c>
      <c r="B2217" s="79" t="s">
        <v>4105</v>
      </c>
      <c r="C2217" s="79" t="str">
        <f t="shared" si="34"/>
        <v>3010Sompolno</v>
      </c>
      <c r="D2217" s="2" t="s">
        <v>1973</v>
      </c>
    </row>
    <row r="2218" spans="1:4">
      <c r="A2218" s="2" t="s">
        <v>4096</v>
      </c>
      <c r="B2218" s="79" t="s">
        <v>4106</v>
      </c>
      <c r="C2218" s="79" t="str">
        <f t="shared" si="34"/>
        <v>3010Stare Miasto</v>
      </c>
      <c r="D2218" s="2" t="s">
        <v>1993</v>
      </c>
    </row>
    <row r="2219" spans="1:4">
      <c r="A2219" s="2" t="s">
        <v>4096</v>
      </c>
      <c r="B2219" s="79" t="s">
        <v>4107</v>
      </c>
      <c r="C2219" s="79" t="str">
        <f t="shared" si="34"/>
        <v>3010Ślesin</v>
      </c>
      <c r="D2219" s="2" t="s">
        <v>1974</v>
      </c>
    </row>
    <row r="2220" spans="1:4">
      <c r="A2220" s="2" t="s">
        <v>4096</v>
      </c>
      <c r="B2220" s="79" t="s">
        <v>4108</v>
      </c>
      <c r="C2220" s="79" t="str">
        <f t="shared" si="34"/>
        <v>3010Wierzbinek</v>
      </c>
      <c r="D2220" s="2" t="s">
        <v>1994</v>
      </c>
    </row>
    <row r="2221" spans="1:4">
      <c r="A2221" s="2" t="s">
        <v>4096</v>
      </c>
      <c r="B2221" s="79" t="s">
        <v>4109</v>
      </c>
      <c r="C2221" s="79" t="str">
        <f t="shared" si="34"/>
        <v>3010Wilczyn</v>
      </c>
      <c r="D2221" s="2" t="s">
        <v>1975</v>
      </c>
    </row>
    <row r="2222" spans="1:4">
      <c r="A2222" s="2" t="s">
        <v>4110</v>
      </c>
      <c r="B2222" s="79" t="s">
        <v>636</v>
      </c>
      <c r="C2222" s="79" t="str">
        <f t="shared" si="34"/>
        <v>3011Kościan</v>
      </c>
      <c r="D2222" s="2" t="s">
        <v>1988</v>
      </c>
    </row>
    <row r="2223" spans="1:4">
      <c r="A2223" s="2" t="s">
        <v>4110</v>
      </c>
      <c r="B2223" s="79" t="s">
        <v>4111</v>
      </c>
      <c r="C2223" s="79" t="str">
        <f t="shared" si="34"/>
        <v>3011Czempiń</v>
      </c>
      <c r="D2223" s="2" t="s">
        <v>1969</v>
      </c>
    </row>
    <row r="2224" spans="1:4">
      <c r="A2224" s="2" t="s">
        <v>4110</v>
      </c>
      <c r="B2224" s="79" t="s">
        <v>636</v>
      </c>
      <c r="C2224" s="79" t="str">
        <f t="shared" si="34"/>
        <v>3011Kościan</v>
      </c>
      <c r="D2224" s="2" t="s">
        <v>1989</v>
      </c>
    </row>
    <row r="2225" spans="1:4">
      <c r="A2225" s="2" t="s">
        <v>4110</v>
      </c>
      <c r="B2225" s="79" t="s">
        <v>4112</v>
      </c>
      <c r="C2225" s="79" t="str">
        <f t="shared" si="34"/>
        <v>3011Krzywiń</v>
      </c>
      <c r="D2225" s="2" t="s">
        <v>1970</v>
      </c>
    </row>
    <row r="2226" spans="1:4">
      <c r="A2226" s="2" t="s">
        <v>4110</v>
      </c>
      <c r="B2226" s="79" t="s">
        <v>4113</v>
      </c>
      <c r="C2226" s="79" t="str">
        <f t="shared" si="34"/>
        <v>3011Śmigiel</v>
      </c>
      <c r="D2226" s="2" t="s">
        <v>1990</v>
      </c>
    </row>
    <row r="2227" spans="1:4">
      <c r="A2227" s="2" t="s">
        <v>4114</v>
      </c>
      <c r="B2227" s="79" t="s">
        <v>2679</v>
      </c>
      <c r="C2227" s="79" t="str">
        <f t="shared" si="34"/>
        <v>3012Sulmierzyce</v>
      </c>
      <c r="D2227" s="2" t="s">
        <v>1988</v>
      </c>
    </row>
    <row r="2228" spans="1:4">
      <c r="A2228" s="2" t="s">
        <v>4114</v>
      </c>
      <c r="B2228" s="79" t="s">
        <v>4115</v>
      </c>
      <c r="C2228" s="79" t="str">
        <f t="shared" si="34"/>
        <v>3012Kobylin</v>
      </c>
      <c r="D2228" s="2" t="s">
        <v>1969</v>
      </c>
    </row>
    <row r="2229" spans="1:4">
      <c r="A2229" s="2" t="s">
        <v>4114</v>
      </c>
      <c r="B2229" s="79" t="s">
        <v>4116</v>
      </c>
      <c r="C2229" s="79" t="str">
        <f t="shared" si="34"/>
        <v>3012Koźmin Wielkopolski</v>
      </c>
      <c r="D2229" s="2" t="s">
        <v>1989</v>
      </c>
    </row>
    <row r="2230" spans="1:4">
      <c r="A2230" s="2" t="s">
        <v>4114</v>
      </c>
      <c r="B2230" s="79" t="s">
        <v>632</v>
      </c>
      <c r="C2230" s="79" t="str">
        <f t="shared" si="34"/>
        <v>3012Krotoszyn</v>
      </c>
      <c r="D2230" s="2" t="s">
        <v>1970</v>
      </c>
    </row>
    <row r="2231" spans="1:4">
      <c r="A2231" s="2" t="s">
        <v>4114</v>
      </c>
      <c r="B2231" s="79" t="s">
        <v>4117</v>
      </c>
      <c r="C2231" s="79" t="str">
        <f t="shared" si="34"/>
        <v>3012Rozdrażew</v>
      </c>
      <c r="D2231" s="2" t="s">
        <v>1990</v>
      </c>
    </row>
    <row r="2232" spans="1:4">
      <c r="A2232" s="2" t="s">
        <v>4114</v>
      </c>
      <c r="B2232" s="79" t="s">
        <v>2650</v>
      </c>
      <c r="C2232" s="79" t="str">
        <f t="shared" si="34"/>
        <v>3012Zduny</v>
      </c>
      <c r="D2232" s="2" t="s">
        <v>1971</v>
      </c>
    </row>
    <row r="2233" spans="1:4">
      <c r="A2233" s="2" t="s">
        <v>4118</v>
      </c>
      <c r="B2233" s="79" t="s">
        <v>4119</v>
      </c>
      <c r="C2233" s="79" t="str">
        <f t="shared" si="34"/>
        <v>3013Krzemieniewo</v>
      </c>
      <c r="D2233" s="2" t="s">
        <v>1988</v>
      </c>
    </row>
    <row r="2234" spans="1:4">
      <c r="A2234" s="2" t="s">
        <v>4118</v>
      </c>
      <c r="B2234" s="79" t="s">
        <v>1767</v>
      </c>
      <c r="C2234" s="79" t="str">
        <f t="shared" si="34"/>
        <v>3013Lipno</v>
      </c>
      <c r="D2234" s="2" t="s">
        <v>1969</v>
      </c>
    </row>
    <row r="2235" spans="1:4">
      <c r="A2235" s="2" t="s">
        <v>4118</v>
      </c>
      <c r="B2235" s="79" t="s">
        <v>3643</v>
      </c>
      <c r="C2235" s="79" t="str">
        <f t="shared" si="34"/>
        <v>3013Osieczna</v>
      </c>
      <c r="D2235" s="2" t="s">
        <v>1989</v>
      </c>
    </row>
    <row r="2236" spans="1:4">
      <c r="A2236" s="2" t="s">
        <v>4118</v>
      </c>
      <c r="B2236" s="79" t="s">
        <v>4120</v>
      </c>
      <c r="C2236" s="79" t="str">
        <f t="shared" si="34"/>
        <v>3013Rydzyna</v>
      </c>
      <c r="D2236" s="2" t="s">
        <v>1970</v>
      </c>
    </row>
    <row r="2237" spans="1:4">
      <c r="A2237" s="2" t="s">
        <v>4118</v>
      </c>
      <c r="B2237" s="79" t="s">
        <v>4121</v>
      </c>
      <c r="C2237" s="79" t="str">
        <f t="shared" si="34"/>
        <v>3013Święciechowa</v>
      </c>
      <c r="D2237" s="2" t="s">
        <v>1990</v>
      </c>
    </row>
    <row r="2238" spans="1:4">
      <c r="A2238" s="2" t="s">
        <v>4118</v>
      </c>
      <c r="B2238" s="79" t="s">
        <v>4122</v>
      </c>
      <c r="C2238" s="79" t="str">
        <f t="shared" si="34"/>
        <v>3013Wijewo</v>
      </c>
      <c r="D2238" s="2" t="s">
        <v>1971</v>
      </c>
    </row>
    <row r="2239" spans="1:4">
      <c r="A2239" s="2" t="s">
        <v>4118</v>
      </c>
      <c r="B2239" s="79" t="s">
        <v>4123</v>
      </c>
      <c r="C2239" s="79" t="str">
        <f t="shared" si="34"/>
        <v>3013Włoszakowice</v>
      </c>
      <c r="D2239" s="2" t="s">
        <v>1991</v>
      </c>
    </row>
    <row r="2240" spans="1:4">
      <c r="A2240" s="2" t="s">
        <v>4124</v>
      </c>
      <c r="B2240" s="79" t="s">
        <v>4125</v>
      </c>
      <c r="C2240" s="79" t="str">
        <f t="shared" si="34"/>
        <v>3014Chrzypsko Wielkie</v>
      </c>
      <c r="D2240" s="2" t="s">
        <v>1988</v>
      </c>
    </row>
    <row r="2241" spans="1:4">
      <c r="A2241" s="2" t="s">
        <v>4124</v>
      </c>
      <c r="B2241" s="79" t="s">
        <v>4126</v>
      </c>
      <c r="C2241" s="79" t="str">
        <f t="shared" si="34"/>
        <v>3014Kwilcz</v>
      </c>
      <c r="D2241" s="2" t="s">
        <v>1969</v>
      </c>
    </row>
    <row r="2242" spans="1:4">
      <c r="A2242" s="2" t="s">
        <v>4124</v>
      </c>
      <c r="B2242" s="79" t="s">
        <v>624</v>
      </c>
      <c r="C2242" s="79" t="str">
        <f t="shared" si="34"/>
        <v>3014Międzychód</v>
      </c>
      <c r="D2242" s="2" t="s">
        <v>1989</v>
      </c>
    </row>
    <row r="2243" spans="1:4">
      <c r="A2243" s="2" t="s">
        <v>4124</v>
      </c>
      <c r="B2243" s="79" t="s">
        <v>4127</v>
      </c>
      <c r="C2243" s="79" t="str">
        <f t="shared" ref="C2243:C2306" si="35">A2243&amp;B2243</f>
        <v>3014Sieraków</v>
      </c>
      <c r="D2243" s="2" t="s">
        <v>1970</v>
      </c>
    </row>
    <row r="2244" spans="1:4">
      <c r="A2244" s="2" t="s">
        <v>4128</v>
      </c>
      <c r="B2244" s="79" t="s">
        <v>4129</v>
      </c>
      <c r="C2244" s="79" t="str">
        <f t="shared" si="35"/>
        <v>3015Kuślin</v>
      </c>
      <c r="D2244" s="2" t="s">
        <v>1988</v>
      </c>
    </row>
    <row r="2245" spans="1:4">
      <c r="A2245" s="2" t="s">
        <v>4128</v>
      </c>
      <c r="B2245" s="79" t="s">
        <v>4130</v>
      </c>
      <c r="C2245" s="79" t="str">
        <f t="shared" si="35"/>
        <v>3015Lwówek</v>
      </c>
      <c r="D2245" s="2" t="s">
        <v>1969</v>
      </c>
    </row>
    <row r="2246" spans="1:4">
      <c r="A2246" s="2" t="s">
        <v>4128</v>
      </c>
      <c r="B2246" s="79" t="s">
        <v>4131</v>
      </c>
      <c r="C2246" s="79" t="str">
        <f t="shared" si="35"/>
        <v>3015Miedzichowo</v>
      </c>
      <c r="D2246" s="2" t="s">
        <v>1989</v>
      </c>
    </row>
    <row r="2247" spans="1:4">
      <c r="A2247" s="2" t="s">
        <v>4128</v>
      </c>
      <c r="B2247" s="79" t="s">
        <v>620</v>
      </c>
      <c r="C2247" s="79" t="str">
        <f t="shared" si="35"/>
        <v>3015Nowy Tomyśl</v>
      </c>
      <c r="D2247" s="2" t="s">
        <v>1970</v>
      </c>
    </row>
    <row r="2248" spans="1:4">
      <c r="A2248" s="2" t="s">
        <v>4128</v>
      </c>
      <c r="B2248" s="79" t="s">
        <v>4132</v>
      </c>
      <c r="C2248" s="79" t="str">
        <f t="shared" si="35"/>
        <v>3015Opalenica</v>
      </c>
      <c r="D2248" s="2" t="s">
        <v>1990</v>
      </c>
    </row>
    <row r="2249" spans="1:4">
      <c r="A2249" s="2" t="s">
        <v>4128</v>
      </c>
      <c r="B2249" s="79" t="s">
        <v>4133</v>
      </c>
      <c r="C2249" s="79" t="str">
        <f t="shared" si="35"/>
        <v>3015Zbąszyń</v>
      </c>
      <c r="D2249" s="2" t="s">
        <v>1971</v>
      </c>
    </row>
    <row r="2250" spans="1:4">
      <c r="A2250" s="2" t="s">
        <v>4134</v>
      </c>
      <c r="B2250" s="79" t="s">
        <v>616</v>
      </c>
      <c r="C2250" s="79" t="str">
        <f t="shared" si="35"/>
        <v>3016Oborniki</v>
      </c>
      <c r="D2250" s="2" t="s">
        <v>1988</v>
      </c>
    </row>
    <row r="2251" spans="1:4">
      <c r="A2251" s="2" t="s">
        <v>4134</v>
      </c>
      <c r="B2251" s="79" t="s">
        <v>4135</v>
      </c>
      <c r="C2251" s="79" t="str">
        <f t="shared" si="35"/>
        <v>3016Rogoźno</v>
      </c>
      <c r="D2251" s="2" t="s">
        <v>1969</v>
      </c>
    </row>
    <row r="2252" spans="1:4">
      <c r="A2252" s="2" t="s">
        <v>4134</v>
      </c>
      <c r="B2252" s="79" t="s">
        <v>4136</v>
      </c>
      <c r="C2252" s="79" t="str">
        <f t="shared" si="35"/>
        <v>3016Ryczywół</v>
      </c>
      <c r="D2252" s="2" t="s">
        <v>1989</v>
      </c>
    </row>
    <row r="2253" spans="1:4">
      <c r="A2253" s="2" t="s">
        <v>4137</v>
      </c>
      <c r="B2253" s="79" t="s">
        <v>612</v>
      </c>
      <c r="C2253" s="79" t="str">
        <f t="shared" si="35"/>
        <v>3017Ostrów Wielkopolski</v>
      </c>
      <c r="D2253" s="2" t="s">
        <v>1988</v>
      </c>
    </row>
    <row r="2254" spans="1:4">
      <c r="A2254" s="2" t="s">
        <v>4137</v>
      </c>
      <c r="B2254" s="79" t="s">
        <v>4138</v>
      </c>
      <c r="C2254" s="79" t="str">
        <f t="shared" si="35"/>
        <v>3017Nowe Skalmierzyce</v>
      </c>
      <c r="D2254" s="2" t="s">
        <v>1969</v>
      </c>
    </row>
    <row r="2255" spans="1:4">
      <c r="A2255" s="2" t="s">
        <v>4137</v>
      </c>
      <c r="B2255" s="79" t="s">
        <v>4139</v>
      </c>
      <c r="C2255" s="79" t="str">
        <f t="shared" si="35"/>
        <v>3017Odolanów</v>
      </c>
      <c r="D2255" s="2" t="s">
        <v>1989</v>
      </c>
    </row>
    <row r="2256" spans="1:4">
      <c r="A2256" s="2" t="s">
        <v>4137</v>
      </c>
      <c r="B2256" s="79" t="s">
        <v>612</v>
      </c>
      <c r="C2256" s="79" t="str">
        <f t="shared" si="35"/>
        <v>3017Ostrów Wielkopolski</v>
      </c>
      <c r="D2256" s="2" t="s">
        <v>1970</v>
      </c>
    </row>
    <row r="2257" spans="1:4">
      <c r="A2257" s="2" t="s">
        <v>4137</v>
      </c>
      <c r="B2257" s="79" t="s">
        <v>4140</v>
      </c>
      <c r="C2257" s="79" t="str">
        <f t="shared" si="35"/>
        <v>3017Przygodzice</v>
      </c>
      <c r="D2257" s="2" t="s">
        <v>1990</v>
      </c>
    </row>
    <row r="2258" spans="1:4">
      <c r="A2258" s="2" t="s">
        <v>4137</v>
      </c>
      <c r="B2258" s="79" t="s">
        <v>4141</v>
      </c>
      <c r="C2258" s="79" t="str">
        <f t="shared" si="35"/>
        <v>3017Raszków</v>
      </c>
      <c r="D2258" s="2" t="s">
        <v>1971</v>
      </c>
    </row>
    <row r="2259" spans="1:4">
      <c r="A2259" s="2" t="s">
        <v>4137</v>
      </c>
      <c r="B2259" s="79" t="s">
        <v>4142</v>
      </c>
      <c r="C2259" s="79" t="str">
        <f t="shared" si="35"/>
        <v>3017Sieroszewice</v>
      </c>
      <c r="D2259" s="2" t="s">
        <v>1991</v>
      </c>
    </row>
    <row r="2260" spans="1:4">
      <c r="A2260" s="2" t="s">
        <v>4137</v>
      </c>
      <c r="B2260" s="79" t="s">
        <v>4143</v>
      </c>
      <c r="C2260" s="79" t="str">
        <f t="shared" si="35"/>
        <v>3017Sośnie</v>
      </c>
      <c r="D2260" s="2" t="s">
        <v>1972</v>
      </c>
    </row>
    <row r="2261" spans="1:4">
      <c r="A2261" s="2" t="s">
        <v>4144</v>
      </c>
      <c r="B2261" s="79" t="s">
        <v>4145</v>
      </c>
      <c r="C2261" s="79" t="str">
        <f t="shared" si="35"/>
        <v>3018Czajków</v>
      </c>
      <c r="D2261" s="2" t="s">
        <v>1988</v>
      </c>
    </row>
    <row r="2262" spans="1:4">
      <c r="A2262" s="2" t="s">
        <v>4144</v>
      </c>
      <c r="B2262" s="79" t="s">
        <v>4146</v>
      </c>
      <c r="C2262" s="79" t="str">
        <f t="shared" si="35"/>
        <v>3018Doruchów</v>
      </c>
      <c r="D2262" s="2" t="s">
        <v>1969</v>
      </c>
    </row>
    <row r="2263" spans="1:4">
      <c r="A2263" s="2" t="s">
        <v>4144</v>
      </c>
      <c r="B2263" s="79" t="s">
        <v>4147</v>
      </c>
      <c r="C2263" s="79" t="str">
        <f t="shared" si="35"/>
        <v>3018Grabów nad Prosną</v>
      </c>
      <c r="D2263" s="2" t="s">
        <v>1989</v>
      </c>
    </row>
    <row r="2264" spans="1:4">
      <c r="A2264" s="2" t="s">
        <v>4144</v>
      </c>
      <c r="B2264" s="79" t="s">
        <v>4148</v>
      </c>
      <c r="C2264" s="79" t="str">
        <f t="shared" si="35"/>
        <v>3018Kobyla Góra</v>
      </c>
      <c r="D2264" s="2" t="s">
        <v>1970</v>
      </c>
    </row>
    <row r="2265" spans="1:4">
      <c r="A2265" s="2" t="s">
        <v>4144</v>
      </c>
      <c r="B2265" s="79" t="s">
        <v>4149</v>
      </c>
      <c r="C2265" s="79" t="str">
        <f t="shared" si="35"/>
        <v>3018Kraszewice</v>
      </c>
      <c r="D2265" s="2" t="s">
        <v>1990</v>
      </c>
    </row>
    <row r="2266" spans="1:4">
      <c r="A2266" s="2" t="s">
        <v>4144</v>
      </c>
      <c r="B2266" s="79" t="s">
        <v>4150</v>
      </c>
      <c r="C2266" s="79" t="str">
        <f t="shared" si="35"/>
        <v>3018Mikstat</v>
      </c>
      <c r="D2266" s="2" t="s">
        <v>1971</v>
      </c>
    </row>
    <row r="2267" spans="1:4">
      <c r="A2267" s="2" t="s">
        <v>4144</v>
      </c>
      <c r="B2267" s="79" t="s">
        <v>608</v>
      </c>
      <c r="C2267" s="79" t="str">
        <f t="shared" si="35"/>
        <v>3018Ostrzeszów</v>
      </c>
      <c r="D2267" s="2" t="s">
        <v>1991</v>
      </c>
    </row>
    <row r="2268" spans="1:4">
      <c r="A2268" s="2" t="s">
        <v>4151</v>
      </c>
      <c r="B2268" s="79" t="s">
        <v>604</v>
      </c>
      <c r="C2268" s="79" t="str">
        <f t="shared" si="35"/>
        <v>3019Piła</v>
      </c>
      <c r="D2268" s="2" t="s">
        <v>1988</v>
      </c>
    </row>
    <row r="2269" spans="1:4">
      <c r="A2269" s="2" t="s">
        <v>4151</v>
      </c>
      <c r="B2269" s="79" t="s">
        <v>4152</v>
      </c>
      <c r="C2269" s="79" t="str">
        <f t="shared" si="35"/>
        <v>3019Białośliwie</v>
      </c>
      <c r="D2269" s="2" t="s">
        <v>1969</v>
      </c>
    </row>
    <row r="2270" spans="1:4">
      <c r="A2270" s="2" t="s">
        <v>4151</v>
      </c>
      <c r="B2270" s="79" t="s">
        <v>4153</v>
      </c>
      <c r="C2270" s="79" t="str">
        <f t="shared" si="35"/>
        <v>3019Kaczory</v>
      </c>
      <c r="D2270" s="2" t="s">
        <v>1989</v>
      </c>
    </row>
    <row r="2271" spans="1:4">
      <c r="A2271" s="2" t="s">
        <v>4151</v>
      </c>
      <c r="B2271" s="79" t="s">
        <v>4154</v>
      </c>
      <c r="C2271" s="79" t="str">
        <f t="shared" si="35"/>
        <v>3019Łobżenica</v>
      </c>
      <c r="D2271" s="2" t="s">
        <v>1970</v>
      </c>
    </row>
    <row r="2272" spans="1:4">
      <c r="A2272" s="2" t="s">
        <v>4151</v>
      </c>
      <c r="B2272" s="79" t="s">
        <v>4155</v>
      </c>
      <c r="C2272" s="79" t="str">
        <f t="shared" si="35"/>
        <v>3019Miasteczko Krajeńskie</v>
      </c>
      <c r="D2272" s="2" t="s">
        <v>1990</v>
      </c>
    </row>
    <row r="2273" spans="1:4">
      <c r="A2273" s="2" t="s">
        <v>4151</v>
      </c>
      <c r="B2273" s="79" t="s">
        <v>3041</v>
      </c>
      <c r="C2273" s="79" t="str">
        <f t="shared" si="35"/>
        <v>3019Szydłowo</v>
      </c>
      <c r="D2273" s="2" t="s">
        <v>1971</v>
      </c>
    </row>
    <row r="2274" spans="1:4">
      <c r="A2274" s="2" t="s">
        <v>4151</v>
      </c>
      <c r="B2274" s="79" t="s">
        <v>4156</v>
      </c>
      <c r="C2274" s="79" t="str">
        <f t="shared" si="35"/>
        <v>3019Ujście</v>
      </c>
      <c r="D2274" s="2" t="s">
        <v>1991</v>
      </c>
    </row>
    <row r="2275" spans="1:4">
      <c r="A2275" s="2" t="s">
        <v>4151</v>
      </c>
      <c r="B2275" s="79" t="s">
        <v>4157</v>
      </c>
      <c r="C2275" s="79" t="str">
        <f t="shared" si="35"/>
        <v>3019Wyrzysk</v>
      </c>
      <c r="D2275" s="2" t="s">
        <v>1972</v>
      </c>
    </row>
    <row r="2276" spans="1:4">
      <c r="A2276" s="2" t="s">
        <v>4151</v>
      </c>
      <c r="B2276" s="79" t="s">
        <v>4158</v>
      </c>
      <c r="C2276" s="79" t="str">
        <f t="shared" si="35"/>
        <v>3019Wysoka</v>
      </c>
      <c r="D2276" s="2" t="s">
        <v>1992</v>
      </c>
    </row>
    <row r="2277" spans="1:4">
      <c r="A2277" s="2" t="s">
        <v>4159</v>
      </c>
      <c r="B2277" s="79" t="s">
        <v>4160</v>
      </c>
      <c r="C2277" s="79" t="str">
        <f t="shared" si="35"/>
        <v>3020Chocz</v>
      </c>
      <c r="D2277" s="2" t="s">
        <v>1988</v>
      </c>
    </row>
    <row r="2278" spans="1:4">
      <c r="A2278" s="2" t="s">
        <v>4159</v>
      </c>
      <c r="B2278" s="79" t="s">
        <v>3371</v>
      </c>
      <c r="C2278" s="79" t="str">
        <f t="shared" si="35"/>
        <v>3020Czermin</v>
      </c>
      <c r="D2278" s="2" t="s">
        <v>1969</v>
      </c>
    </row>
    <row r="2279" spans="1:4">
      <c r="A2279" s="2" t="s">
        <v>4159</v>
      </c>
      <c r="B2279" s="79" t="s">
        <v>4161</v>
      </c>
      <c r="C2279" s="79" t="str">
        <f t="shared" si="35"/>
        <v>3020Dobrzyca</v>
      </c>
      <c r="D2279" s="2" t="s">
        <v>1989</v>
      </c>
    </row>
    <row r="2280" spans="1:4">
      <c r="A2280" s="2" t="s">
        <v>4159</v>
      </c>
      <c r="B2280" s="79" t="s">
        <v>4162</v>
      </c>
      <c r="C2280" s="79" t="str">
        <f t="shared" si="35"/>
        <v>3020Gizałki</v>
      </c>
      <c r="D2280" s="2" t="s">
        <v>1970</v>
      </c>
    </row>
    <row r="2281" spans="1:4">
      <c r="A2281" s="2" t="s">
        <v>4159</v>
      </c>
      <c r="B2281" s="79" t="s">
        <v>4163</v>
      </c>
      <c r="C2281" s="79" t="str">
        <f t="shared" si="35"/>
        <v>3020Gołuchów</v>
      </c>
      <c r="D2281" s="2" t="s">
        <v>1990</v>
      </c>
    </row>
    <row r="2282" spans="1:4">
      <c r="A2282" s="2" t="s">
        <v>4159</v>
      </c>
      <c r="B2282" s="79" t="s">
        <v>600</v>
      </c>
      <c r="C2282" s="79" t="str">
        <f t="shared" si="35"/>
        <v>3020Pleszew</v>
      </c>
      <c r="D2282" s="2" t="s">
        <v>1971</v>
      </c>
    </row>
    <row r="2283" spans="1:4">
      <c r="A2283" s="2" t="s">
        <v>4164</v>
      </c>
      <c r="B2283" s="79" t="s">
        <v>4165</v>
      </c>
      <c r="C2283" s="79" t="str">
        <f t="shared" si="35"/>
        <v>3021Luboń</v>
      </c>
      <c r="D2283" s="2" t="s">
        <v>1988</v>
      </c>
    </row>
    <row r="2284" spans="1:4">
      <c r="A2284" s="2" t="s">
        <v>4164</v>
      </c>
      <c r="B2284" s="79" t="s">
        <v>4166</v>
      </c>
      <c r="C2284" s="79" t="str">
        <f t="shared" si="35"/>
        <v>3021Puszczykowo</v>
      </c>
      <c r="D2284" s="2" t="s">
        <v>1969</v>
      </c>
    </row>
    <row r="2285" spans="1:4">
      <c r="A2285" s="2" t="s">
        <v>4164</v>
      </c>
      <c r="B2285" s="79" t="s">
        <v>4167</v>
      </c>
      <c r="C2285" s="79" t="str">
        <f t="shared" si="35"/>
        <v>3021Buk</v>
      </c>
      <c r="D2285" s="2" t="s">
        <v>1989</v>
      </c>
    </row>
    <row r="2286" spans="1:4">
      <c r="A2286" s="2" t="s">
        <v>4164</v>
      </c>
      <c r="B2286" s="79" t="s">
        <v>4168</v>
      </c>
      <c r="C2286" s="79" t="str">
        <f t="shared" si="35"/>
        <v>3021Czerwonak</v>
      </c>
      <c r="D2286" s="2" t="s">
        <v>1970</v>
      </c>
    </row>
    <row r="2287" spans="1:4">
      <c r="A2287" s="2" t="s">
        <v>4164</v>
      </c>
      <c r="B2287" s="79" t="s">
        <v>4169</v>
      </c>
      <c r="C2287" s="79" t="str">
        <f t="shared" si="35"/>
        <v>3021Dopiewo</v>
      </c>
      <c r="D2287" s="2" t="s">
        <v>1990</v>
      </c>
    </row>
    <row r="2288" spans="1:4">
      <c r="A2288" s="2" t="s">
        <v>4164</v>
      </c>
      <c r="B2288" s="79" t="s">
        <v>4170</v>
      </c>
      <c r="C2288" s="79" t="str">
        <f t="shared" si="35"/>
        <v>3021Kleszczewo</v>
      </c>
      <c r="D2288" s="2" t="s">
        <v>1971</v>
      </c>
    </row>
    <row r="2289" spans="1:4">
      <c r="A2289" s="2" t="s">
        <v>4164</v>
      </c>
      <c r="B2289" s="79" t="s">
        <v>4171</v>
      </c>
      <c r="C2289" s="79" t="str">
        <f t="shared" si="35"/>
        <v>3021Komorniki</v>
      </c>
      <c r="D2289" s="2" t="s">
        <v>1991</v>
      </c>
    </row>
    <row r="2290" spans="1:4">
      <c r="A2290" s="2" t="s">
        <v>4164</v>
      </c>
      <c r="B2290" s="79" t="s">
        <v>4172</v>
      </c>
      <c r="C2290" s="79" t="str">
        <f t="shared" si="35"/>
        <v>3021Kostrzyn</v>
      </c>
      <c r="D2290" s="2" t="s">
        <v>1972</v>
      </c>
    </row>
    <row r="2291" spans="1:4">
      <c r="A2291" s="2" t="s">
        <v>4164</v>
      </c>
      <c r="B2291" s="79" t="s">
        <v>4173</v>
      </c>
      <c r="C2291" s="79" t="str">
        <f t="shared" si="35"/>
        <v>3021Kórnik</v>
      </c>
      <c r="D2291" s="2" t="s">
        <v>1992</v>
      </c>
    </row>
    <row r="2292" spans="1:4">
      <c r="A2292" s="2" t="s">
        <v>4164</v>
      </c>
      <c r="B2292" s="79" t="s">
        <v>4174</v>
      </c>
      <c r="C2292" s="79" t="str">
        <f t="shared" si="35"/>
        <v>3021Mosina</v>
      </c>
      <c r="D2292" s="2" t="s">
        <v>1973</v>
      </c>
    </row>
    <row r="2293" spans="1:4">
      <c r="A2293" s="2" t="s">
        <v>4164</v>
      </c>
      <c r="B2293" s="79" t="s">
        <v>4175</v>
      </c>
      <c r="C2293" s="79" t="str">
        <f t="shared" si="35"/>
        <v>3021Murowana Goślina</v>
      </c>
      <c r="D2293" s="2" t="s">
        <v>1993</v>
      </c>
    </row>
    <row r="2294" spans="1:4">
      <c r="A2294" s="2" t="s">
        <v>4164</v>
      </c>
      <c r="B2294" s="79" t="s">
        <v>4176</v>
      </c>
      <c r="C2294" s="79" t="str">
        <f t="shared" si="35"/>
        <v>3021Pobiedziska</v>
      </c>
      <c r="D2294" s="2" t="s">
        <v>1974</v>
      </c>
    </row>
    <row r="2295" spans="1:4">
      <c r="A2295" s="2" t="s">
        <v>4164</v>
      </c>
      <c r="B2295" s="79" t="s">
        <v>3325</v>
      </c>
      <c r="C2295" s="79" t="str">
        <f t="shared" si="35"/>
        <v>3021Rokietnica</v>
      </c>
      <c r="D2295" s="2" t="s">
        <v>1994</v>
      </c>
    </row>
    <row r="2296" spans="1:4">
      <c r="A2296" s="2" t="s">
        <v>4164</v>
      </c>
      <c r="B2296" s="79" t="s">
        <v>4177</v>
      </c>
      <c r="C2296" s="79" t="str">
        <f t="shared" si="35"/>
        <v>3021Stęszew</v>
      </c>
      <c r="D2296" s="2" t="s">
        <v>1975</v>
      </c>
    </row>
    <row r="2297" spans="1:4">
      <c r="A2297" s="2" t="s">
        <v>4164</v>
      </c>
      <c r="B2297" s="79" t="s">
        <v>4178</v>
      </c>
      <c r="C2297" s="79" t="str">
        <f t="shared" si="35"/>
        <v>3021Suchy Las</v>
      </c>
      <c r="D2297" s="2" t="s">
        <v>1995</v>
      </c>
    </row>
    <row r="2298" spans="1:4">
      <c r="A2298" s="2" t="s">
        <v>4164</v>
      </c>
      <c r="B2298" s="79" t="s">
        <v>4179</v>
      </c>
      <c r="C2298" s="79" t="str">
        <f t="shared" si="35"/>
        <v>3021Swarzędz</v>
      </c>
      <c r="D2298" s="2" t="s">
        <v>1976</v>
      </c>
    </row>
    <row r="2299" spans="1:4">
      <c r="A2299" s="2" t="s">
        <v>4164</v>
      </c>
      <c r="B2299" s="79" t="s">
        <v>4180</v>
      </c>
      <c r="C2299" s="79" t="str">
        <f t="shared" si="35"/>
        <v>3021Tarnowo Podgórne</v>
      </c>
      <c r="D2299" s="2" t="s">
        <v>1996</v>
      </c>
    </row>
    <row r="2300" spans="1:4">
      <c r="A2300" s="2" t="s">
        <v>4181</v>
      </c>
      <c r="B2300" s="79" t="s">
        <v>4182</v>
      </c>
      <c r="C2300" s="79" t="str">
        <f t="shared" si="35"/>
        <v>3022Bojanowo</v>
      </c>
      <c r="D2300" s="2" t="s">
        <v>1988</v>
      </c>
    </row>
    <row r="2301" spans="1:4">
      <c r="A2301" s="2" t="s">
        <v>4181</v>
      </c>
      <c r="B2301" s="79" t="s">
        <v>4183</v>
      </c>
      <c r="C2301" s="79" t="str">
        <f t="shared" si="35"/>
        <v>3022Jutrosin</v>
      </c>
      <c r="D2301" s="2" t="s">
        <v>1969</v>
      </c>
    </row>
    <row r="2302" spans="1:4">
      <c r="A2302" s="2" t="s">
        <v>4181</v>
      </c>
      <c r="B2302" s="79" t="s">
        <v>4184</v>
      </c>
      <c r="C2302" s="79" t="str">
        <f t="shared" si="35"/>
        <v>3022Miejska Górka</v>
      </c>
      <c r="D2302" s="2" t="s">
        <v>1989</v>
      </c>
    </row>
    <row r="2303" spans="1:4">
      <c r="A2303" s="2" t="s">
        <v>4181</v>
      </c>
      <c r="B2303" s="79" t="s">
        <v>4185</v>
      </c>
      <c r="C2303" s="79" t="str">
        <f t="shared" si="35"/>
        <v>3022Pakosław</v>
      </c>
      <c r="D2303" s="2" t="s">
        <v>1970</v>
      </c>
    </row>
    <row r="2304" spans="1:4">
      <c r="A2304" s="2" t="s">
        <v>4181</v>
      </c>
      <c r="B2304" s="79" t="s">
        <v>596</v>
      </c>
      <c r="C2304" s="79" t="str">
        <f t="shared" si="35"/>
        <v>3022Rawicz</v>
      </c>
      <c r="D2304" s="2" t="s">
        <v>1990</v>
      </c>
    </row>
    <row r="2305" spans="1:4">
      <c r="A2305" s="2" t="s">
        <v>4186</v>
      </c>
      <c r="B2305" s="79" t="s">
        <v>592</v>
      </c>
      <c r="C2305" s="79" t="str">
        <f t="shared" si="35"/>
        <v>3023Słupca</v>
      </c>
      <c r="D2305" s="2" t="s">
        <v>1988</v>
      </c>
    </row>
    <row r="2306" spans="1:4">
      <c r="A2306" s="2" t="s">
        <v>4186</v>
      </c>
      <c r="B2306" s="79" t="s">
        <v>4187</v>
      </c>
      <c r="C2306" s="79" t="str">
        <f t="shared" si="35"/>
        <v>3023Lądek</v>
      </c>
      <c r="D2306" s="2" t="s">
        <v>1969</v>
      </c>
    </row>
    <row r="2307" spans="1:4">
      <c r="A2307" s="2" t="s">
        <v>4186</v>
      </c>
      <c r="B2307" s="79" t="s">
        <v>4188</v>
      </c>
      <c r="C2307" s="79" t="str">
        <f t="shared" ref="C2307:C2370" si="36">A2307&amp;B2307</f>
        <v>3023Orchowo</v>
      </c>
      <c r="D2307" s="2" t="s">
        <v>1989</v>
      </c>
    </row>
    <row r="2308" spans="1:4">
      <c r="A2308" s="2" t="s">
        <v>4186</v>
      </c>
      <c r="B2308" s="79" t="s">
        <v>4189</v>
      </c>
      <c r="C2308" s="79" t="str">
        <f t="shared" si="36"/>
        <v>3023Ostrowite</v>
      </c>
      <c r="D2308" s="2" t="s">
        <v>1970</v>
      </c>
    </row>
    <row r="2309" spans="1:4">
      <c r="A2309" s="2" t="s">
        <v>4186</v>
      </c>
      <c r="B2309" s="79" t="s">
        <v>4190</v>
      </c>
      <c r="C2309" s="79" t="str">
        <f t="shared" si="36"/>
        <v>3023Powidz</v>
      </c>
      <c r="D2309" s="2" t="s">
        <v>1990</v>
      </c>
    </row>
    <row r="2310" spans="1:4">
      <c r="A2310" s="2" t="s">
        <v>4186</v>
      </c>
      <c r="B2310" s="79" t="s">
        <v>592</v>
      </c>
      <c r="C2310" s="79" t="str">
        <f t="shared" si="36"/>
        <v>3023Słupca</v>
      </c>
      <c r="D2310" s="2" t="s">
        <v>1971</v>
      </c>
    </row>
    <row r="2311" spans="1:4">
      <c r="A2311" s="2" t="s">
        <v>4186</v>
      </c>
      <c r="B2311" s="79" t="s">
        <v>4191</v>
      </c>
      <c r="C2311" s="79" t="str">
        <f t="shared" si="36"/>
        <v>3023Strzałkowo</v>
      </c>
      <c r="D2311" s="2" t="s">
        <v>1991</v>
      </c>
    </row>
    <row r="2312" spans="1:4">
      <c r="A2312" s="2" t="s">
        <v>4186</v>
      </c>
      <c r="B2312" s="79" t="s">
        <v>4192</v>
      </c>
      <c r="C2312" s="79" t="str">
        <f t="shared" si="36"/>
        <v>3023Zagórów</v>
      </c>
      <c r="D2312" s="2" t="s">
        <v>1972</v>
      </c>
    </row>
    <row r="2313" spans="1:4">
      <c r="A2313" s="2" t="s">
        <v>4193</v>
      </c>
      <c r="B2313" s="79" t="s">
        <v>4194</v>
      </c>
      <c r="C2313" s="79" t="str">
        <f t="shared" si="36"/>
        <v>3024Obrzycko</v>
      </c>
      <c r="D2313" s="2" t="s">
        <v>1988</v>
      </c>
    </row>
    <row r="2314" spans="1:4">
      <c r="A2314" s="2" t="s">
        <v>4193</v>
      </c>
      <c r="B2314" s="79" t="s">
        <v>4195</v>
      </c>
      <c r="C2314" s="79" t="str">
        <f t="shared" si="36"/>
        <v>3024Duszniki</v>
      </c>
      <c r="D2314" s="2" t="s">
        <v>1969</v>
      </c>
    </row>
    <row r="2315" spans="1:4">
      <c r="A2315" s="2" t="s">
        <v>4193</v>
      </c>
      <c r="B2315" s="79" t="s">
        <v>4196</v>
      </c>
      <c r="C2315" s="79" t="str">
        <f t="shared" si="36"/>
        <v>3024Kaźmierz</v>
      </c>
      <c r="D2315" s="2" t="s">
        <v>1989</v>
      </c>
    </row>
    <row r="2316" spans="1:4">
      <c r="A2316" s="2" t="s">
        <v>4193</v>
      </c>
      <c r="B2316" s="79" t="s">
        <v>4194</v>
      </c>
      <c r="C2316" s="79" t="str">
        <f t="shared" si="36"/>
        <v>3024Obrzycko</v>
      </c>
      <c r="D2316" s="2" t="s">
        <v>1970</v>
      </c>
    </row>
    <row r="2317" spans="1:4">
      <c r="A2317" s="2" t="s">
        <v>4193</v>
      </c>
      <c r="B2317" s="79" t="s">
        <v>4197</v>
      </c>
      <c r="C2317" s="79" t="str">
        <f t="shared" si="36"/>
        <v>3024Ostroróg</v>
      </c>
      <c r="D2317" s="2" t="s">
        <v>1990</v>
      </c>
    </row>
    <row r="2318" spans="1:4">
      <c r="A2318" s="2" t="s">
        <v>4193</v>
      </c>
      <c r="B2318" s="79" t="s">
        <v>2989</v>
      </c>
      <c r="C2318" s="79" t="str">
        <f t="shared" si="36"/>
        <v>3024Pniewy</v>
      </c>
      <c r="D2318" s="2" t="s">
        <v>1971</v>
      </c>
    </row>
    <row r="2319" spans="1:4">
      <c r="A2319" s="2" t="s">
        <v>4193</v>
      </c>
      <c r="B2319" s="79" t="s">
        <v>588</v>
      </c>
      <c r="C2319" s="79" t="str">
        <f t="shared" si="36"/>
        <v>3024Szamotuły</v>
      </c>
      <c r="D2319" s="2" t="s">
        <v>1991</v>
      </c>
    </row>
    <row r="2320" spans="1:4">
      <c r="A2320" s="2" t="s">
        <v>4193</v>
      </c>
      <c r="B2320" s="79" t="s">
        <v>4198</v>
      </c>
      <c r="C2320" s="79" t="str">
        <f t="shared" si="36"/>
        <v>3024Wronki</v>
      </c>
      <c r="D2320" s="2" t="s">
        <v>1972</v>
      </c>
    </row>
    <row r="2321" spans="1:4">
      <c r="A2321" s="2" t="s">
        <v>4199</v>
      </c>
      <c r="B2321" s="79" t="s">
        <v>4200</v>
      </c>
      <c r="C2321" s="79" t="str">
        <f t="shared" si="36"/>
        <v>3025Dominowo</v>
      </c>
      <c r="D2321" s="2" t="s">
        <v>1988</v>
      </c>
    </row>
    <row r="2322" spans="1:4">
      <c r="A2322" s="2" t="s">
        <v>4199</v>
      </c>
      <c r="B2322" s="79" t="s">
        <v>4201</v>
      </c>
      <c r="C2322" s="79" t="str">
        <f t="shared" si="36"/>
        <v>3025Krzykosy</v>
      </c>
      <c r="D2322" s="2" t="s">
        <v>1969</v>
      </c>
    </row>
    <row r="2323" spans="1:4">
      <c r="A2323" s="2" t="s">
        <v>4199</v>
      </c>
      <c r="B2323" s="79" t="s">
        <v>4202</v>
      </c>
      <c r="C2323" s="79" t="str">
        <f t="shared" si="36"/>
        <v>3025Nowe Miasto nad Wartą</v>
      </c>
      <c r="D2323" s="2" t="s">
        <v>1989</v>
      </c>
    </row>
    <row r="2324" spans="1:4">
      <c r="A2324" s="2" t="s">
        <v>4199</v>
      </c>
      <c r="B2324" s="79" t="s">
        <v>580</v>
      </c>
      <c r="C2324" s="79" t="str">
        <f t="shared" si="36"/>
        <v>3025Środa Wielkopolska</v>
      </c>
      <c r="D2324" s="2" t="s">
        <v>1970</v>
      </c>
    </row>
    <row r="2325" spans="1:4">
      <c r="A2325" s="2" t="s">
        <v>4199</v>
      </c>
      <c r="B2325" s="79" t="s">
        <v>4203</v>
      </c>
      <c r="C2325" s="79" t="str">
        <f t="shared" si="36"/>
        <v>3025Zaniemyśl</v>
      </c>
      <c r="D2325" s="2" t="s">
        <v>1990</v>
      </c>
    </row>
    <row r="2326" spans="1:4">
      <c r="A2326" s="2" t="s">
        <v>4204</v>
      </c>
      <c r="B2326" s="79" t="s">
        <v>1786</v>
      </c>
      <c r="C2326" s="79" t="str">
        <f t="shared" si="36"/>
        <v>3026Brodnica</v>
      </c>
      <c r="D2326" s="2" t="s">
        <v>1988</v>
      </c>
    </row>
    <row r="2327" spans="1:4">
      <c r="A2327" s="2" t="s">
        <v>4204</v>
      </c>
      <c r="B2327" s="79" t="s">
        <v>4205</v>
      </c>
      <c r="C2327" s="79" t="str">
        <f t="shared" si="36"/>
        <v>3026Dolsk</v>
      </c>
      <c r="D2327" s="2" t="s">
        <v>1969</v>
      </c>
    </row>
    <row r="2328" spans="1:4">
      <c r="A2328" s="2" t="s">
        <v>4204</v>
      </c>
      <c r="B2328" s="79" t="s">
        <v>4206</v>
      </c>
      <c r="C2328" s="79" t="str">
        <f t="shared" si="36"/>
        <v>3026Książ Wielkopolski</v>
      </c>
      <c r="D2328" s="2" t="s">
        <v>1989</v>
      </c>
    </row>
    <row r="2329" spans="1:4">
      <c r="A2329" s="2" t="s">
        <v>4204</v>
      </c>
      <c r="B2329" s="79" t="s">
        <v>584</v>
      </c>
      <c r="C2329" s="79" t="str">
        <f t="shared" si="36"/>
        <v>3026Śrem</v>
      </c>
      <c r="D2329" s="2" t="s">
        <v>1970</v>
      </c>
    </row>
    <row r="2330" spans="1:4">
      <c r="A2330" s="2" t="s">
        <v>4207</v>
      </c>
      <c r="B2330" s="79" t="s">
        <v>576</v>
      </c>
      <c r="C2330" s="79" t="str">
        <f t="shared" si="36"/>
        <v>3027Turek</v>
      </c>
      <c r="D2330" s="2" t="s">
        <v>1988</v>
      </c>
    </row>
    <row r="2331" spans="1:4">
      <c r="A2331" s="2" t="s">
        <v>4207</v>
      </c>
      <c r="B2331" s="79" t="s">
        <v>4208</v>
      </c>
      <c r="C2331" s="79" t="str">
        <f t="shared" si="36"/>
        <v>3027Brudzew</v>
      </c>
      <c r="D2331" s="2" t="s">
        <v>1969</v>
      </c>
    </row>
    <row r="2332" spans="1:4">
      <c r="A2332" s="2" t="s">
        <v>4207</v>
      </c>
      <c r="B2332" s="79" t="s">
        <v>2829</v>
      </c>
      <c r="C2332" s="79" t="str">
        <f t="shared" si="36"/>
        <v>3027Dobra</v>
      </c>
      <c r="D2332" s="2" t="s">
        <v>1989</v>
      </c>
    </row>
    <row r="2333" spans="1:4">
      <c r="A2333" s="2" t="s">
        <v>4207</v>
      </c>
      <c r="B2333" s="79" t="s">
        <v>4209</v>
      </c>
      <c r="C2333" s="79" t="str">
        <f t="shared" si="36"/>
        <v>3027Kawęczyn</v>
      </c>
      <c r="D2333" s="2" t="s">
        <v>1970</v>
      </c>
    </row>
    <row r="2334" spans="1:4">
      <c r="A2334" s="2" t="s">
        <v>4207</v>
      </c>
      <c r="B2334" s="79" t="s">
        <v>4210</v>
      </c>
      <c r="C2334" s="79" t="str">
        <f t="shared" si="36"/>
        <v>3027Malanów</v>
      </c>
      <c r="D2334" s="2" t="s">
        <v>1990</v>
      </c>
    </row>
    <row r="2335" spans="1:4">
      <c r="A2335" s="2" t="s">
        <v>4207</v>
      </c>
      <c r="B2335" s="79" t="s">
        <v>4211</v>
      </c>
      <c r="C2335" s="79" t="str">
        <f t="shared" si="36"/>
        <v>3027Przykona</v>
      </c>
      <c r="D2335" s="2" t="s">
        <v>1971</v>
      </c>
    </row>
    <row r="2336" spans="1:4">
      <c r="A2336" s="2" t="s">
        <v>4207</v>
      </c>
      <c r="B2336" s="79" t="s">
        <v>4212</v>
      </c>
      <c r="C2336" s="79" t="str">
        <f t="shared" si="36"/>
        <v>3027Tuliszków</v>
      </c>
      <c r="D2336" s="2" t="s">
        <v>1991</v>
      </c>
    </row>
    <row r="2337" spans="1:4">
      <c r="A2337" s="2" t="s">
        <v>4207</v>
      </c>
      <c r="B2337" s="79" t="s">
        <v>576</v>
      </c>
      <c r="C2337" s="79" t="str">
        <f t="shared" si="36"/>
        <v>3027Turek</v>
      </c>
      <c r="D2337" s="2" t="s">
        <v>1972</v>
      </c>
    </row>
    <row r="2338" spans="1:4">
      <c r="A2338" s="2" t="s">
        <v>4207</v>
      </c>
      <c r="B2338" s="79" t="s">
        <v>4213</v>
      </c>
      <c r="C2338" s="79" t="str">
        <f t="shared" si="36"/>
        <v>3027Władysławów</v>
      </c>
      <c r="D2338" s="2" t="s">
        <v>1992</v>
      </c>
    </row>
    <row r="2339" spans="1:4">
      <c r="A2339" s="2" t="s">
        <v>4214</v>
      </c>
      <c r="B2339" s="79" t="s">
        <v>572</v>
      </c>
      <c r="C2339" s="79" t="str">
        <f t="shared" si="36"/>
        <v>3028Wągrowiec</v>
      </c>
      <c r="D2339" s="2" t="s">
        <v>1988</v>
      </c>
    </row>
    <row r="2340" spans="1:4">
      <c r="A2340" s="2" t="s">
        <v>4214</v>
      </c>
      <c r="B2340" s="79" t="s">
        <v>4215</v>
      </c>
      <c r="C2340" s="79" t="str">
        <f t="shared" si="36"/>
        <v>3028Damasławek</v>
      </c>
      <c r="D2340" s="2" t="s">
        <v>1969</v>
      </c>
    </row>
    <row r="2341" spans="1:4">
      <c r="A2341" s="2" t="s">
        <v>4214</v>
      </c>
      <c r="B2341" s="79" t="s">
        <v>4216</v>
      </c>
      <c r="C2341" s="79" t="str">
        <f t="shared" si="36"/>
        <v>3028Gołańcz</v>
      </c>
      <c r="D2341" s="2" t="s">
        <v>1989</v>
      </c>
    </row>
    <row r="2342" spans="1:4">
      <c r="A2342" s="2" t="s">
        <v>4214</v>
      </c>
      <c r="B2342" s="79" t="s">
        <v>4217</v>
      </c>
      <c r="C2342" s="79" t="str">
        <f t="shared" si="36"/>
        <v>3028Mieścisko</v>
      </c>
      <c r="D2342" s="2" t="s">
        <v>1970</v>
      </c>
    </row>
    <row r="2343" spans="1:4">
      <c r="A2343" s="2" t="s">
        <v>4214</v>
      </c>
      <c r="B2343" s="79" t="s">
        <v>4218</v>
      </c>
      <c r="C2343" s="79" t="str">
        <f t="shared" si="36"/>
        <v>3028Skoki</v>
      </c>
      <c r="D2343" s="2" t="s">
        <v>1990</v>
      </c>
    </row>
    <row r="2344" spans="1:4">
      <c r="A2344" s="2" t="s">
        <v>4214</v>
      </c>
      <c r="B2344" s="79" t="s">
        <v>4219</v>
      </c>
      <c r="C2344" s="79" t="str">
        <f t="shared" si="36"/>
        <v>3028Wapno</v>
      </c>
      <c r="D2344" s="2" t="s">
        <v>1971</v>
      </c>
    </row>
    <row r="2345" spans="1:4">
      <c r="A2345" s="2" t="s">
        <v>4214</v>
      </c>
      <c r="B2345" s="79" t="s">
        <v>572</v>
      </c>
      <c r="C2345" s="79" t="str">
        <f t="shared" si="36"/>
        <v>3028Wągrowiec</v>
      </c>
      <c r="D2345" s="2" t="s">
        <v>1991</v>
      </c>
    </row>
    <row r="2346" spans="1:4">
      <c r="A2346" s="2" t="s">
        <v>4220</v>
      </c>
      <c r="B2346" s="79" t="s">
        <v>4221</v>
      </c>
      <c r="C2346" s="79" t="str">
        <f t="shared" si="36"/>
        <v>3029Przemęt</v>
      </c>
      <c r="D2346" s="2" t="s">
        <v>1988</v>
      </c>
    </row>
    <row r="2347" spans="1:4">
      <c r="A2347" s="2" t="s">
        <v>4220</v>
      </c>
      <c r="B2347" s="79" t="s">
        <v>4222</v>
      </c>
      <c r="C2347" s="79" t="str">
        <f t="shared" si="36"/>
        <v>3029Siedlec</v>
      </c>
      <c r="D2347" s="2" t="s">
        <v>1969</v>
      </c>
    </row>
    <row r="2348" spans="1:4">
      <c r="A2348" s="2" t="s">
        <v>4220</v>
      </c>
      <c r="B2348" s="79" t="s">
        <v>568</v>
      </c>
      <c r="C2348" s="79" t="str">
        <f t="shared" si="36"/>
        <v>3029Wolsztyn</v>
      </c>
      <c r="D2348" s="2" t="s">
        <v>1989</v>
      </c>
    </row>
    <row r="2349" spans="1:4">
      <c r="A2349" s="2" t="s">
        <v>4223</v>
      </c>
      <c r="B2349" s="79" t="s">
        <v>4224</v>
      </c>
      <c r="C2349" s="79" t="str">
        <f t="shared" si="36"/>
        <v>3030Kołaczkowo</v>
      </c>
      <c r="D2349" s="2" t="s">
        <v>1988</v>
      </c>
    </row>
    <row r="2350" spans="1:4">
      <c r="A2350" s="2" t="s">
        <v>4223</v>
      </c>
      <c r="B2350" s="79" t="s">
        <v>4225</v>
      </c>
      <c r="C2350" s="79" t="str">
        <f t="shared" si="36"/>
        <v>3030Miłosław</v>
      </c>
      <c r="D2350" s="2" t="s">
        <v>1969</v>
      </c>
    </row>
    <row r="2351" spans="1:4">
      <c r="A2351" s="2" t="s">
        <v>4223</v>
      </c>
      <c r="B2351" s="79" t="s">
        <v>4226</v>
      </c>
      <c r="C2351" s="79" t="str">
        <f t="shared" si="36"/>
        <v>3030Nekla</v>
      </c>
      <c r="D2351" s="2" t="s">
        <v>1989</v>
      </c>
    </row>
    <row r="2352" spans="1:4">
      <c r="A2352" s="2" t="s">
        <v>4223</v>
      </c>
      <c r="B2352" s="79" t="s">
        <v>4227</v>
      </c>
      <c r="C2352" s="79" t="str">
        <f t="shared" si="36"/>
        <v>3030Pyzdry</v>
      </c>
      <c r="D2352" s="2" t="s">
        <v>1970</v>
      </c>
    </row>
    <row r="2353" spans="1:4">
      <c r="A2353" s="2" t="s">
        <v>4223</v>
      </c>
      <c r="B2353" s="79" t="s">
        <v>559</v>
      </c>
      <c r="C2353" s="79" t="str">
        <f t="shared" si="36"/>
        <v>3030Września</v>
      </c>
      <c r="D2353" s="2" t="s">
        <v>1990</v>
      </c>
    </row>
    <row r="2354" spans="1:4">
      <c r="A2354" s="2" t="s">
        <v>4228</v>
      </c>
      <c r="B2354" s="79" t="s">
        <v>564</v>
      </c>
      <c r="C2354" s="79" t="str">
        <f t="shared" si="36"/>
        <v>3031Złotów</v>
      </c>
      <c r="D2354" s="2" t="s">
        <v>1988</v>
      </c>
    </row>
    <row r="2355" spans="1:4">
      <c r="A2355" s="2" t="s">
        <v>4228</v>
      </c>
      <c r="B2355" s="79" t="s">
        <v>4229</v>
      </c>
      <c r="C2355" s="79" t="str">
        <f t="shared" si="36"/>
        <v>3031Jastrowie</v>
      </c>
      <c r="D2355" s="2" t="s">
        <v>1969</v>
      </c>
    </row>
    <row r="2356" spans="1:4">
      <c r="A2356" s="2" t="s">
        <v>4228</v>
      </c>
      <c r="B2356" s="79" t="s">
        <v>4230</v>
      </c>
      <c r="C2356" s="79" t="str">
        <f t="shared" si="36"/>
        <v>3031Krajenka</v>
      </c>
      <c r="D2356" s="2" t="s">
        <v>1989</v>
      </c>
    </row>
    <row r="2357" spans="1:4">
      <c r="A2357" s="2" t="s">
        <v>4228</v>
      </c>
      <c r="B2357" s="79" t="s">
        <v>4231</v>
      </c>
      <c r="C2357" s="79" t="str">
        <f t="shared" si="36"/>
        <v>3031Lipka</v>
      </c>
      <c r="D2357" s="2" t="s">
        <v>1970</v>
      </c>
    </row>
    <row r="2358" spans="1:4">
      <c r="A2358" s="2" t="s">
        <v>4228</v>
      </c>
      <c r="B2358" s="79" t="s">
        <v>4232</v>
      </c>
      <c r="C2358" s="79" t="str">
        <f t="shared" si="36"/>
        <v>3031Okonek</v>
      </c>
      <c r="D2358" s="2" t="s">
        <v>1990</v>
      </c>
    </row>
    <row r="2359" spans="1:4">
      <c r="A2359" s="2" t="s">
        <v>4228</v>
      </c>
      <c r="B2359" s="79" t="s">
        <v>4233</v>
      </c>
      <c r="C2359" s="79" t="str">
        <f t="shared" si="36"/>
        <v>3031Tarnówka</v>
      </c>
      <c r="D2359" s="2" t="s">
        <v>1971</v>
      </c>
    </row>
    <row r="2360" spans="1:4">
      <c r="A2360" s="2" t="s">
        <v>4228</v>
      </c>
      <c r="B2360" s="79" t="s">
        <v>2204</v>
      </c>
      <c r="C2360" s="79" t="str">
        <f t="shared" si="36"/>
        <v>3031Zakrzewo</v>
      </c>
      <c r="D2360" s="2" t="s">
        <v>1991</v>
      </c>
    </row>
    <row r="2361" spans="1:4">
      <c r="A2361" s="2" t="s">
        <v>4228</v>
      </c>
      <c r="B2361" s="79" t="s">
        <v>564</v>
      </c>
      <c r="C2361" s="79" t="str">
        <f t="shared" si="36"/>
        <v>3031Złotów</v>
      </c>
      <c r="D2361" s="2" t="s">
        <v>1972</v>
      </c>
    </row>
    <row r="2362" spans="1:4">
      <c r="A2362" s="2" t="s">
        <v>4234</v>
      </c>
      <c r="B2362" s="79" t="s">
        <v>694</v>
      </c>
      <c r="C2362" s="79" t="str">
        <f t="shared" si="36"/>
        <v>3061Kalisz</v>
      </c>
      <c r="D2362" s="2" t="s">
        <v>1988</v>
      </c>
    </row>
    <row r="2363" spans="1:4">
      <c r="A2363" s="2" t="s">
        <v>4235</v>
      </c>
      <c r="B2363" s="79" t="s">
        <v>640</v>
      </c>
      <c r="C2363" s="79" t="str">
        <f t="shared" si="36"/>
        <v>3062Konin</v>
      </c>
      <c r="D2363" s="2" t="s">
        <v>1988</v>
      </c>
    </row>
    <row r="2364" spans="1:4">
      <c r="A2364" s="2" t="s">
        <v>4236</v>
      </c>
      <c r="B2364" s="79" t="s">
        <v>628</v>
      </c>
      <c r="C2364" s="79" t="str">
        <f t="shared" si="36"/>
        <v>3063Leszno</v>
      </c>
      <c r="D2364" s="2" t="s">
        <v>1988</v>
      </c>
    </row>
    <row r="2365" spans="1:4">
      <c r="A2365" s="2" t="s">
        <v>4237</v>
      </c>
      <c r="B2365" s="79" t="s">
        <v>675</v>
      </c>
      <c r="C2365" s="79" t="str">
        <f t="shared" si="36"/>
        <v>3064Poznań</v>
      </c>
      <c r="D2365" s="2" t="s">
        <v>1988</v>
      </c>
    </row>
    <row r="2366" spans="1:4">
      <c r="A2366" s="2" t="s">
        <v>4238</v>
      </c>
      <c r="B2366" s="79" t="s">
        <v>538</v>
      </c>
      <c r="C2366" s="79" t="str">
        <f t="shared" si="36"/>
        <v>3201Białogard</v>
      </c>
      <c r="D2366" s="2" t="s">
        <v>1988</v>
      </c>
    </row>
    <row r="2367" spans="1:4">
      <c r="A2367" s="2" t="s">
        <v>4238</v>
      </c>
      <c r="B2367" s="79" t="s">
        <v>4239</v>
      </c>
      <c r="C2367" s="79" t="str">
        <f t="shared" si="36"/>
        <v>3201Białogard - gmina wiejska</v>
      </c>
      <c r="D2367" s="2" t="s">
        <v>1969</v>
      </c>
    </row>
    <row r="2368" spans="1:4">
      <c r="A2368" s="2" t="s">
        <v>4238</v>
      </c>
      <c r="B2368" s="79" t="s">
        <v>4240</v>
      </c>
      <c r="C2368" s="79" t="str">
        <f t="shared" si="36"/>
        <v>3201Karlino</v>
      </c>
      <c r="D2368" s="2" t="s">
        <v>1989</v>
      </c>
    </row>
    <row r="2369" spans="1:4">
      <c r="A2369" s="2" t="s">
        <v>4238</v>
      </c>
      <c r="B2369" s="79" t="s">
        <v>4241</v>
      </c>
      <c r="C2369" s="79" t="str">
        <f t="shared" si="36"/>
        <v>3201Tychowo</v>
      </c>
      <c r="D2369" s="2" t="s">
        <v>1970</v>
      </c>
    </row>
    <row r="2370" spans="1:4">
      <c r="A2370" s="2" t="s">
        <v>4242</v>
      </c>
      <c r="B2370" s="79" t="s">
        <v>4243</v>
      </c>
      <c r="C2370" s="79" t="str">
        <f t="shared" si="36"/>
        <v>3202Bierzwnik</v>
      </c>
      <c r="D2370" s="2" t="s">
        <v>1988</v>
      </c>
    </row>
    <row r="2371" spans="1:4">
      <c r="A2371" s="2" t="s">
        <v>4242</v>
      </c>
      <c r="B2371" s="79" t="s">
        <v>534</v>
      </c>
      <c r="C2371" s="79" t="str">
        <f t="shared" ref="C2371:C2434" si="37">A2371&amp;B2371</f>
        <v>3202Choszczno</v>
      </c>
      <c r="D2371" s="2" t="s">
        <v>1969</v>
      </c>
    </row>
    <row r="2372" spans="1:4">
      <c r="A2372" s="2" t="s">
        <v>4242</v>
      </c>
      <c r="B2372" s="79" t="s">
        <v>4244</v>
      </c>
      <c r="C2372" s="79" t="str">
        <f t="shared" si="37"/>
        <v>3202Drawno</v>
      </c>
      <c r="D2372" s="2" t="s">
        <v>1989</v>
      </c>
    </row>
    <row r="2373" spans="1:4">
      <c r="A2373" s="2" t="s">
        <v>4242</v>
      </c>
      <c r="B2373" s="79" t="s">
        <v>4245</v>
      </c>
      <c r="C2373" s="79" t="str">
        <f t="shared" si="37"/>
        <v>3202Krzęcin</v>
      </c>
      <c r="D2373" s="2" t="s">
        <v>1970</v>
      </c>
    </row>
    <row r="2374" spans="1:4">
      <c r="A2374" s="2" t="s">
        <v>4242</v>
      </c>
      <c r="B2374" s="79" t="s">
        <v>4246</v>
      </c>
      <c r="C2374" s="79" t="str">
        <f t="shared" si="37"/>
        <v>3202Pełczyce</v>
      </c>
      <c r="D2374" s="2" t="s">
        <v>1990</v>
      </c>
    </row>
    <row r="2375" spans="1:4">
      <c r="A2375" s="2" t="s">
        <v>4242</v>
      </c>
      <c r="B2375" s="79" t="s">
        <v>4247</v>
      </c>
      <c r="C2375" s="79" t="str">
        <f t="shared" si="37"/>
        <v>3202Recz</v>
      </c>
      <c r="D2375" s="2" t="s">
        <v>1971</v>
      </c>
    </row>
    <row r="2376" spans="1:4">
      <c r="A2376" s="2" t="s">
        <v>4248</v>
      </c>
      <c r="B2376" s="79" t="s">
        <v>4249</v>
      </c>
      <c r="C2376" s="79" t="str">
        <f t="shared" si="37"/>
        <v>3203Czaplinek</v>
      </c>
      <c r="D2376" s="2" t="s">
        <v>1988</v>
      </c>
    </row>
    <row r="2377" spans="1:4">
      <c r="A2377" s="2" t="s">
        <v>4248</v>
      </c>
      <c r="B2377" s="79" t="s">
        <v>530</v>
      </c>
      <c r="C2377" s="79" t="str">
        <f t="shared" si="37"/>
        <v>3203Drawsko Pomorskie</v>
      </c>
      <c r="D2377" s="2" t="s">
        <v>1969</v>
      </c>
    </row>
    <row r="2378" spans="1:4">
      <c r="A2378" s="2" t="s">
        <v>4248</v>
      </c>
      <c r="B2378" s="79" t="s">
        <v>4250</v>
      </c>
      <c r="C2378" s="79" t="str">
        <f t="shared" si="37"/>
        <v>3203Kalisz Pomorski</v>
      </c>
      <c r="D2378" s="2" t="s">
        <v>1989</v>
      </c>
    </row>
    <row r="2379" spans="1:4">
      <c r="A2379" s="2" t="s">
        <v>4248</v>
      </c>
      <c r="B2379" s="79" t="s">
        <v>4251</v>
      </c>
      <c r="C2379" s="79" t="str">
        <f t="shared" si="37"/>
        <v>3203Ostrowice</v>
      </c>
      <c r="D2379" s="2" t="s">
        <v>1970</v>
      </c>
    </row>
    <row r="2380" spans="1:4">
      <c r="A2380" s="2" t="s">
        <v>4248</v>
      </c>
      <c r="B2380" s="79" t="s">
        <v>4252</v>
      </c>
      <c r="C2380" s="79" t="str">
        <f t="shared" si="37"/>
        <v>3203Wierzchowo</v>
      </c>
      <c r="D2380" s="2" t="s">
        <v>1990</v>
      </c>
    </row>
    <row r="2381" spans="1:4">
      <c r="A2381" s="2" t="s">
        <v>4248</v>
      </c>
      <c r="B2381" s="79" t="s">
        <v>4253</v>
      </c>
      <c r="C2381" s="79" t="str">
        <f t="shared" si="37"/>
        <v>3203Złocieniec</v>
      </c>
      <c r="D2381" s="2" t="s">
        <v>1971</v>
      </c>
    </row>
    <row r="2382" spans="1:4">
      <c r="A2382" s="2" t="s">
        <v>4254</v>
      </c>
      <c r="B2382" s="79" t="s">
        <v>526</v>
      </c>
      <c r="C2382" s="79" t="str">
        <f t="shared" si="37"/>
        <v>3204Goleniów</v>
      </c>
      <c r="D2382" s="2" t="s">
        <v>1969</v>
      </c>
    </row>
    <row r="2383" spans="1:4">
      <c r="A2383" s="2" t="s">
        <v>4254</v>
      </c>
      <c r="B2383" s="79" t="s">
        <v>2546</v>
      </c>
      <c r="C2383" s="79" t="str">
        <f t="shared" si="37"/>
        <v>3204Maszewo</v>
      </c>
      <c r="D2383" s="2" t="s">
        <v>1989</v>
      </c>
    </row>
    <row r="2384" spans="1:4">
      <c r="A2384" s="2" t="s">
        <v>4254</v>
      </c>
      <c r="B2384" s="79" t="s">
        <v>4255</v>
      </c>
      <c r="C2384" s="79" t="str">
        <f t="shared" si="37"/>
        <v>3204Nowogard</v>
      </c>
      <c r="D2384" s="2" t="s">
        <v>1970</v>
      </c>
    </row>
    <row r="2385" spans="1:4">
      <c r="A2385" s="2" t="s">
        <v>4254</v>
      </c>
      <c r="B2385" s="79" t="s">
        <v>4256</v>
      </c>
      <c r="C2385" s="79" t="str">
        <f t="shared" si="37"/>
        <v>3204Osina</v>
      </c>
      <c r="D2385" s="2" t="s">
        <v>1990</v>
      </c>
    </row>
    <row r="2386" spans="1:4">
      <c r="A2386" s="2" t="s">
        <v>4254</v>
      </c>
      <c r="B2386" s="79" t="s">
        <v>4257</v>
      </c>
      <c r="C2386" s="79" t="str">
        <f t="shared" si="37"/>
        <v>3204Przybiernów</v>
      </c>
      <c r="D2386" s="2" t="s">
        <v>1971</v>
      </c>
    </row>
    <row r="2387" spans="1:4">
      <c r="A2387" s="2" t="s">
        <v>4254</v>
      </c>
      <c r="B2387" s="79" t="s">
        <v>4258</v>
      </c>
      <c r="C2387" s="79" t="str">
        <f t="shared" si="37"/>
        <v>3204Stepnica</v>
      </c>
      <c r="D2387" s="2" t="s">
        <v>1991</v>
      </c>
    </row>
    <row r="2388" spans="1:4">
      <c r="A2388" s="2" t="s">
        <v>4259</v>
      </c>
      <c r="B2388" s="79" t="s">
        <v>4260</v>
      </c>
      <c r="C2388" s="79" t="str">
        <f t="shared" si="37"/>
        <v>3205Brojce</v>
      </c>
      <c r="D2388" s="2" t="s">
        <v>1988</v>
      </c>
    </row>
    <row r="2389" spans="1:4">
      <c r="A2389" s="2" t="s">
        <v>4259</v>
      </c>
      <c r="B2389" s="79" t="s">
        <v>522</v>
      </c>
      <c r="C2389" s="79" t="str">
        <f t="shared" si="37"/>
        <v>3205Gryfice</v>
      </c>
      <c r="D2389" s="2" t="s">
        <v>1969</v>
      </c>
    </row>
    <row r="2390" spans="1:4">
      <c r="A2390" s="2" t="s">
        <v>4259</v>
      </c>
      <c r="B2390" s="79" t="s">
        <v>4261</v>
      </c>
      <c r="C2390" s="79" t="str">
        <f t="shared" si="37"/>
        <v>3205Karnice</v>
      </c>
      <c r="D2390" s="2" t="s">
        <v>1989</v>
      </c>
    </row>
    <row r="2391" spans="1:4">
      <c r="A2391" s="2" t="s">
        <v>4259</v>
      </c>
      <c r="B2391" s="79" t="s">
        <v>4262</v>
      </c>
      <c r="C2391" s="79" t="str">
        <f t="shared" si="37"/>
        <v>3205Płoty</v>
      </c>
      <c r="D2391" s="2" t="s">
        <v>1970</v>
      </c>
    </row>
    <row r="2392" spans="1:4">
      <c r="A2392" s="2" t="s">
        <v>4259</v>
      </c>
      <c r="B2392" s="79" t="s">
        <v>4263</v>
      </c>
      <c r="C2392" s="79" t="str">
        <f t="shared" si="37"/>
        <v>3205Rewal</v>
      </c>
      <c r="D2392" s="2" t="s">
        <v>1991</v>
      </c>
    </row>
    <row r="2393" spans="1:4">
      <c r="A2393" s="2" t="s">
        <v>4259</v>
      </c>
      <c r="B2393" s="79" t="s">
        <v>4264</v>
      </c>
      <c r="C2393" s="79" t="str">
        <f t="shared" si="37"/>
        <v>3205Trzebiatów</v>
      </c>
      <c r="D2393" s="2" t="s">
        <v>1972</v>
      </c>
    </row>
    <row r="2394" spans="1:4">
      <c r="A2394" s="2" t="s">
        <v>4265</v>
      </c>
      <c r="B2394" s="79" t="s">
        <v>4266</v>
      </c>
      <c r="C2394" s="79" t="str">
        <f t="shared" si="37"/>
        <v>3206Banie</v>
      </c>
      <c r="D2394" s="2" t="s">
        <v>1988</v>
      </c>
    </row>
    <row r="2395" spans="1:4">
      <c r="A2395" s="2" t="s">
        <v>4265</v>
      </c>
      <c r="B2395" s="79" t="s">
        <v>4267</v>
      </c>
      <c r="C2395" s="79" t="str">
        <f t="shared" si="37"/>
        <v>3206Cedynia</v>
      </c>
      <c r="D2395" s="2" t="s">
        <v>1969</v>
      </c>
    </row>
    <row r="2396" spans="1:4">
      <c r="A2396" s="2" t="s">
        <v>4265</v>
      </c>
      <c r="B2396" s="79" t="s">
        <v>4268</v>
      </c>
      <c r="C2396" s="79" t="str">
        <f t="shared" si="37"/>
        <v>3206Chojna</v>
      </c>
      <c r="D2396" s="2" t="s">
        <v>1989</v>
      </c>
    </row>
    <row r="2397" spans="1:4">
      <c r="A2397" s="2" t="s">
        <v>4265</v>
      </c>
      <c r="B2397" s="79" t="s">
        <v>518</v>
      </c>
      <c r="C2397" s="79" t="str">
        <f t="shared" si="37"/>
        <v>3206Gryfino</v>
      </c>
      <c r="D2397" s="2" t="s">
        <v>1970</v>
      </c>
    </row>
    <row r="2398" spans="1:4">
      <c r="A2398" s="2" t="s">
        <v>4265</v>
      </c>
      <c r="B2398" s="79" t="s">
        <v>4269</v>
      </c>
      <c r="C2398" s="79" t="str">
        <f t="shared" si="37"/>
        <v>3206Mieszkowice</v>
      </c>
      <c r="D2398" s="2" t="s">
        <v>1990</v>
      </c>
    </row>
    <row r="2399" spans="1:4">
      <c r="A2399" s="2" t="s">
        <v>4265</v>
      </c>
      <c r="B2399" s="79" t="s">
        <v>4270</v>
      </c>
      <c r="C2399" s="79" t="str">
        <f t="shared" si="37"/>
        <v>3206Moryń</v>
      </c>
      <c r="D2399" s="2" t="s">
        <v>1971</v>
      </c>
    </row>
    <row r="2400" spans="1:4">
      <c r="A2400" s="2" t="s">
        <v>4265</v>
      </c>
      <c r="B2400" s="79" t="s">
        <v>4271</v>
      </c>
      <c r="C2400" s="79" t="str">
        <f t="shared" si="37"/>
        <v>3206Stare Czarnowo</v>
      </c>
      <c r="D2400" s="2" t="s">
        <v>1991</v>
      </c>
    </row>
    <row r="2401" spans="1:4">
      <c r="A2401" s="2" t="s">
        <v>4265</v>
      </c>
      <c r="B2401" s="79" t="s">
        <v>4272</v>
      </c>
      <c r="C2401" s="79" t="str">
        <f t="shared" si="37"/>
        <v>3206Trzcińsko-Zdrój</v>
      </c>
      <c r="D2401" s="2" t="s">
        <v>1972</v>
      </c>
    </row>
    <row r="2402" spans="1:4">
      <c r="A2402" s="2" t="s">
        <v>4265</v>
      </c>
      <c r="B2402" s="79" t="s">
        <v>4273</v>
      </c>
      <c r="C2402" s="79" t="str">
        <f t="shared" si="37"/>
        <v>3206Widuchowa</v>
      </c>
      <c r="D2402" s="2" t="s">
        <v>1992</v>
      </c>
    </row>
    <row r="2403" spans="1:4">
      <c r="A2403" s="2" t="s">
        <v>4274</v>
      </c>
      <c r="B2403" s="79" t="s">
        <v>4275</v>
      </c>
      <c r="C2403" s="79" t="str">
        <f t="shared" si="37"/>
        <v>3207Dziwnów</v>
      </c>
      <c r="D2403" s="2" t="s">
        <v>1988</v>
      </c>
    </row>
    <row r="2404" spans="1:4">
      <c r="A2404" s="2" t="s">
        <v>4274</v>
      </c>
      <c r="B2404" s="79" t="s">
        <v>4276</v>
      </c>
      <c r="C2404" s="79" t="str">
        <f t="shared" si="37"/>
        <v>3207Golczewo</v>
      </c>
      <c r="D2404" s="2" t="s">
        <v>1969</v>
      </c>
    </row>
    <row r="2405" spans="1:4">
      <c r="A2405" s="2" t="s">
        <v>4274</v>
      </c>
      <c r="B2405" s="79" t="s">
        <v>514</v>
      </c>
      <c r="C2405" s="79" t="str">
        <f t="shared" si="37"/>
        <v>3207Kamień Pomorski</v>
      </c>
      <c r="D2405" s="2" t="s">
        <v>1989</v>
      </c>
    </row>
    <row r="2406" spans="1:4">
      <c r="A2406" s="2" t="s">
        <v>4274</v>
      </c>
      <c r="B2406" s="79" t="s">
        <v>4277</v>
      </c>
      <c r="C2406" s="79" t="str">
        <f t="shared" si="37"/>
        <v>3207Międzyzdroje</v>
      </c>
      <c r="D2406" s="2" t="s">
        <v>1970</v>
      </c>
    </row>
    <row r="2407" spans="1:4">
      <c r="A2407" s="2" t="s">
        <v>4274</v>
      </c>
      <c r="B2407" s="79" t="s">
        <v>4278</v>
      </c>
      <c r="C2407" s="79" t="str">
        <f t="shared" si="37"/>
        <v>3207Świerzno</v>
      </c>
      <c r="D2407" s="2" t="s">
        <v>1990</v>
      </c>
    </row>
    <row r="2408" spans="1:4">
      <c r="A2408" s="2" t="s">
        <v>4274</v>
      </c>
      <c r="B2408" s="79" t="s">
        <v>4279</v>
      </c>
      <c r="C2408" s="79" t="str">
        <f t="shared" si="37"/>
        <v>3207Wolin</v>
      </c>
      <c r="D2408" s="2" t="s">
        <v>1971</v>
      </c>
    </row>
    <row r="2409" spans="1:4">
      <c r="A2409" s="2" t="s">
        <v>4280</v>
      </c>
      <c r="B2409" s="79" t="s">
        <v>510</v>
      </c>
      <c r="C2409" s="79" t="str">
        <f t="shared" si="37"/>
        <v>3208Kołobrzeg</v>
      </c>
      <c r="D2409" s="2" t="s">
        <v>1988</v>
      </c>
    </row>
    <row r="2410" spans="1:4">
      <c r="A2410" s="2" t="s">
        <v>4280</v>
      </c>
      <c r="B2410" s="79" t="s">
        <v>4281</v>
      </c>
      <c r="C2410" s="79" t="str">
        <f t="shared" si="37"/>
        <v>3208Dygowo</v>
      </c>
      <c r="D2410" s="2" t="s">
        <v>1969</v>
      </c>
    </row>
    <row r="2411" spans="1:4">
      <c r="A2411" s="2" t="s">
        <v>4280</v>
      </c>
      <c r="B2411" s="79" t="s">
        <v>4282</v>
      </c>
      <c r="C2411" s="79" t="str">
        <f t="shared" si="37"/>
        <v>3208Gościno</v>
      </c>
      <c r="D2411" s="2" t="s">
        <v>1989</v>
      </c>
    </row>
    <row r="2412" spans="1:4">
      <c r="A2412" s="2" t="s">
        <v>4280</v>
      </c>
      <c r="B2412" s="79" t="s">
        <v>510</v>
      </c>
      <c r="C2412" s="79" t="str">
        <f t="shared" si="37"/>
        <v>3208Kołobrzeg</v>
      </c>
      <c r="D2412" s="2" t="s">
        <v>1970</v>
      </c>
    </row>
    <row r="2413" spans="1:4">
      <c r="A2413" s="2" t="s">
        <v>4280</v>
      </c>
      <c r="B2413" s="79" t="s">
        <v>4283</v>
      </c>
      <c r="C2413" s="79" t="str">
        <f t="shared" si="37"/>
        <v>3208Rymań</v>
      </c>
      <c r="D2413" s="2" t="s">
        <v>1990</v>
      </c>
    </row>
    <row r="2414" spans="1:4">
      <c r="A2414" s="2" t="s">
        <v>4280</v>
      </c>
      <c r="B2414" s="79" t="s">
        <v>4284</v>
      </c>
      <c r="C2414" s="79" t="str">
        <f t="shared" si="37"/>
        <v>3208Siemyśl</v>
      </c>
      <c r="D2414" s="2" t="s">
        <v>1971</v>
      </c>
    </row>
    <row r="2415" spans="1:4">
      <c r="A2415" s="2" t="s">
        <v>4280</v>
      </c>
      <c r="B2415" s="79" t="s">
        <v>4285</v>
      </c>
      <c r="C2415" s="79" t="str">
        <f t="shared" si="37"/>
        <v>3208Ustronie Morskie</v>
      </c>
      <c r="D2415" s="2" t="s">
        <v>1991</v>
      </c>
    </row>
    <row r="2416" spans="1:4">
      <c r="A2416" s="2" t="s">
        <v>4286</v>
      </c>
      <c r="B2416" s="79" t="s">
        <v>4287</v>
      </c>
      <c r="C2416" s="79" t="str">
        <f t="shared" si="37"/>
        <v>3209Będzino</v>
      </c>
      <c r="D2416" s="2" t="s">
        <v>1988</v>
      </c>
    </row>
    <row r="2417" spans="1:4">
      <c r="A2417" s="2" t="s">
        <v>4286</v>
      </c>
      <c r="B2417" s="79" t="s">
        <v>4288</v>
      </c>
      <c r="C2417" s="79" t="str">
        <f t="shared" si="37"/>
        <v>3209Biesiekierz</v>
      </c>
      <c r="D2417" s="2" t="s">
        <v>1969</v>
      </c>
    </row>
    <row r="2418" spans="1:4">
      <c r="A2418" s="2" t="s">
        <v>4286</v>
      </c>
      <c r="B2418" s="79" t="s">
        <v>4289</v>
      </c>
      <c r="C2418" s="79" t="str">
        <f t="shared" si="37"/>
        <v>3209Bobolice</v>
      </c>
      <c r="D2418" s="2" t="s">
        <v>1989</v>
      </c>
    </row>
    <row r="2419" spans="1:4">
      <c r="A2419" s="2" t="s">
        <v>4286</v>
      </c>
      <c r="B2419" s="79" t="s">
        <v>4290</v>
      </c>
      <c r="C2419" s="79" t="str">
        <f t="shared" si="37"/>
        <v>3209Manowo</v>
      </c>
      <c r="D2419" s="2" t="s">
        <v>1970</v>
      </c>
    </row>
    <row r="2420" spans="1:4">
      <c r="A2420" s="2" t="s">
        <v>4286</v>
      </c>
      <c r="B2420" s="79" t="s">
        <v>4291</v>
      </c>
      <c r="C2420" s="79" t="str">
        <f t="shared" si="37"/>
        <v>3209Mielno</v>
      </c>
      <c r="D2420" s="2" t="s">
        <v>1990</v>
      </c>
    </row>
    <row r="2421" spans="1:4">
      <c r="A2421" s="2" t="s">
        <v>4286</v>
      </c>
      <c r="B2421" s="79" t="s">
        <v>4292</v>
      </c>
      <c r="C2421" s="79" t="str">
        <f t="shared" si="37"/>
        <v>3209Polanów</v>
      </c>
      <c r="D2421" s="2" t="s">
        <v>1971</v>
      </c>
    </row>
    <row r="2422" spans="1:4">
      <c r="A2422" s="2" t="s">
        <v>4286</v>
      </c>
      <c r="B2422" s="79" t="s">
        <v>4293</v>
      </c>
      <c r="C2422" s="79" t="str">
        <f t="shared" si="37"/>
        <v>3209Sianów</v>
      </c>
      <c r="D2422" s="2" t="s">
        <v>1991</v>
      </c>
    </row>
    <row r="2423" spans="1:4">
      <c r="A2423" s="2" t="s">
        <v>4286</v>
      </c>
      <c r="B2423" s="79" t="s">
        <v>4294</v>
      </c>
      <c r="C2423" s="79" t="str">
        <f t="shared" si="37"/>
        <v>3209Świeszyno</v>
      </c>
      <c r="D2423" s="2" t="s">
        <v>1972</v>
      </c>
    </row>
    <row r="2424" spans="1:4">
      <c r="A2424" s="2" t="s">
        <v>4295</v>
      </c>
      <c r="B2424" s="79" t="s">
        <v>4296</v>
      </c>
      <c r="C2424" s="79" t="str">
        <f t="shared" si="37"/>
        <v>3210Barlinek</v>
      </c>
      <c r="D2424" s="2" t="s">
        <v>1988</v>
      </c>
    </row>
    <row r="2425" spans="1:4">
      <c r="A2425" s="2" t="s">
        <v>4295</v>
      </c>
      <c r="B2425" s="79" t="s">
        <v>4297</v>
      </c>
      <c r="C2425" s="79" t="str">
        <f t="shared" si="37"/>
        <v>3210Boleszkowice</v>
      </c>
      <c r="D2425" s="2" t="s">
        <v>1969</v>
      </c>
    </row>
    <row r="2426" spans="1:4">
      <c r="A2426" s="2" t="s">
        <v>4295</v>
      </c>
      <c r="B2426" s="79" t="s">
        <v>2786</v>
      </c>
      <c r="C2426" s="79" t="str">
        <f t="shared" si="37"/>
        <v>3210Dębno</v>
      </c>
      <c r="D2426" s="2" t="s">
        <v>1989</v>
      </c>
    </row>
    <row r="2427" spans="1:4">
      <c r="A2427" s="2" t="s">
        <v>4295</v>
      </c>
      <c r="B2427" s="79" t="s">
        <v>506</v>
      </c>
      <c r="C2427" s="79" t="str">
        <f t="shared" si="37"/>
        <v>3210Myślibórz</v>
      </c>
      <c r="D2427" s="2" t="s">
        <v>1970</v>
      </c>
    </row>
    <row r="2428" spans="1:4">
      <c r="A2428" s="2" t="s">
        <v>4295</v>
      </c>
      <c r="B2428" s="79" t="s">
        <v>4298</v>
      </c>
      <c r="C2428" s="79" t="str">
        <f t="shared" si="37"/>
        <v>3210Nowogródek Pomorski</v>
      </c>
      <c r="D2428" s="2" t="s">
        <v>1990</v>
      </c>
    </row>
    <row r="2429" spans="1:4">
      <c r="A2429" s="2" t="s">
        <v>4299</v>
      </c>
      <c r="B2429" s="79" t="s">
        <v>4300</v>
      </c>
      <c r="C2429" s="79" t="str">
        <f t="shared" si="37"/>
        <v>3211Dobra (Szczecińska)</v>
      </c>
      <c r="D2429" s="2" t="s">
        <v>1988</v>
      </c>
    </row>
    <row r="2430" spans="1:4">
      <c r="A2430" s="2" t="s">
        <v>4299</v>
      </c>
      <c r="B2430" s="79" t="s">
        <v>4301</v>
      </c>
      <c r="C2430" s="79" t="str">
        <f t="shared" si="37"/>
        <v>3211Kołbaskowo</v>
      </c>
      <c r="D2430" s="2" t="s">
        <v>1969</v>
      </c>
    </row>
    <row r="2431" spans="1:4">
      <c r="A2431" s="2" t="s">
        <v>4299</v>
      </c>
      <c r="B2431" s="79" t="s">
        <v>4302</v>
      </c>
      <c r="C2431" s="79" t="str">
        <f t="shared" si="37"/>
        <v>3211Nowe Warpno</v>
      </c>
      <c r="D2431" s="2" t="s">
        <v>1989</v>
      </c>
    </row>
    <row r="2432" spans="1:4">
      <c r="A2432" s="2" t="s">
        <v>4299</v>
      </c>
      <c r="B2432" s="79" t="s">
        <v>4303</v>
      </c>
      <c r="C2432" s="79" t="str">
        <f t="shared" si="37"/>
        <v>3211Police</v>
      </c>
      <c r="D2432" s="2" t="s">
        <v>1970</v>
      </c>
    </row>
    <row r="2433" spans="1:4">
      <c r="A2433" s="2" t="s">
        <v>4304</v>
      </c>
      <c r="B2433" s="79" t="s">
        <v>4305</v>
      </c>
      <c r="C2433" s="79" t="str">
        <f t="shared" si="37"/>
        <v>3212Bielice</v>
      </c>
      <c r="D2433" s="2" t="s">
        <v>1988</v>
      </c>
    </row>
    <row r="2434" spans="1:4">
      <c r="A2434" s="2" t="s">
        <v>4304</v>
      </c>
      <c r="B2434" s="79" t="s">
        <v>4306</v>
      </c>
      <c r="C2434" s="79" t="str">
        <f t="shared" si="37"/>
        <v>3212Kozielice</v>
      </c>
      <c r="D2434" s="2" t="s">
        <v>1969</v>
      </c>
    </row>
    <row r="2435" spans="1:4">
      <c r="A2435" s="2" t="s">
        <v>4304</v>
      </c>
      <c r="B2435" s="79" t="s">
        <v>4307</v>
      </c>
      <c r="C2435" s="79" t="str">
        <f t="shared" ref="C2435:C2479" si="38">A2435&amp;B2435</f>
        <v>3212Lipiany</v>
      </c>
      <c r="D2435" s="2" t="s">
        <v>1989</v>
      </c>
    </row>
    <row r="2436" spans="1:4">
      <c r="A2436" s="2" t="s">
        <v>4304</v>
      </c>
      <c r="B2436" s="79" t="s">
        <v>4308</v>
      </c>
      <c r="C2436" s="79" t="str">
        <f t="shared" si="38"/>
        <v>3212Przelewice</v>
      </c>
      <c r="D2436" s="2" t="s">
        <v>1970</v>
      </c>
    </row>
    <row r="2437" spans="1:4">
      <c r="A2437" s="2" t="s">
        <v>4304</v>
      </c>
      <c r="B2437" s="79" t="s">
        <v>502</v>
      </c>
      <c r="C2437" s="79" t="str">
        <f t="shared" si="38"/>
        <v>3212Pyrzyce</v>
      </c>
      <c r="D2437" s="2" t="s">
        <v>1990</v>
      </c>
    </row>
    <row r="2438" spans="1:4">
      <c r="A2438" s="2" t="s">
        <v>4304</v>
      </c>
      <c r="B2438" s="79" t="s">
        <v>4309</v>
      </c>
      <c r="C2438" s="79" t="str">
        <f t="shared" si="38"/>
        <v>3212Warnice</v>
      </c>
      <c r="D2438" s="2" t="s">
        <v>1971</v>
      </c>
    </row>
    <row r="2439" spans="1:4">
      <c r="A2439" s="2" t="s">
        <v>4310</v>
      </c>
      <c r="B2439" s="79" t="s">
        <v>4311</v>
      </c>
      <c r="C2439" s="79" t="str">
        <f t="shared" si="38"/>
        <v>3213Darłowo</v>
      </c>
      <c r="D2439" s="2" t="s">
        <v>1988</v>
      </c>
    </row>
    <row r="2440" spans="1:4">
      <c r="A2440" s="2" t="s">
        <v>4310</v>
      </c>
      <c r="B2440" s="79" t="s">
        <v>2664</v>
      </c>
      <c r="C2440" s="79" t="str">
        <f t="shared" si="38"/>
        <v>3213Sławno</v>
      </c>
      <c r="D2440" s="2" t="s">
        <v>1969</v>
      </c>
    </row>
    <row r="2441" spans="1:4">
      <c r="A2441" s="2" t="s">
        <v>4310</v>
      </c>
      <c r="B2441" s="79" t="s">
        <v>4311</v>
      </c>
      <c r="C2441" s="79" t="str">
        <f t="shared" si="38"/>
        <v>3213Darłowo</v>
      </c>
      <c r="D2441" s="2" t="s">
        <v>1989</v>
      </c>
    </row>
    <row r="2442" spans="1:4">
      <c r="A2442" s="2" t="s">
        <v>4310</v>
      </c>
      <c r="B2442" s="79" t="s">
        <v>4312</v>
      </c>
      <c r="C2442" s="79" t="str">
        <f t="shared" si="38"/>
        <v>3213Malechowo</v>
      </c>
      <c r="D2442" s="2" t="s">
        <v>1970</v>
      </c>
    </row>
    <row r="2443" spans="1:4">
      <c r="A2443" s="2" t="s">
        <v>4310</v>
      </c>
      <c r="B2443" s="79" t="s">
        <v>4313</v>
      </c>
      <c r="C2443" s="79" t="str">
        <f t="shared" si="38"/>
        <v>3213Postomino</v>
      </c>
      <c r="D2443" s="2" t="s">
        <v>1990</v>
      </c>
    </row>
    <row r="2444" spans="1:4">
      <c r="A2444" s="2" t="s">
        <v>4310</v>
      </c>
      <c r="B2444" s="79" t="s">
        <v>2664</v>
      </c>
      <c r="C2444" s="79" t="str">
        <f t="shared" si="38"/>
        <v>3213Sławno</v>
      </c>
      <c r="D2444" s="2" t="s">
        <v>1971</v>
      </c>
    </row>
    <row r="2445" spans="1:4">
      <c r="A2445" s="2" t="s">
        <v>4314</v>
      </c>
      <c r="B2445" s="79" t="s">
        <v>498</v>
      </c>
      <c r="C2445" s="79" t="str">
        <f t="shared" si="38"/>
        <v>3214Stargard</v>
      </c>
      <c r="D2445" s="2" t="s">
        <v>1988</v>
      </c>
    </row>
    <row r="2446" spans="1:4">
      <c r="A2446" s="2" t="s">
        <v>4314</v>
      </c>
      <c r="B2446" s="79" t="s">
        <v>4315</v>
      </c>
      <c r="C2446" s="79" t="str">
        <f t="shared" si="38"/>
        <v>3214Chociwel</v>
      </c>
      <c r="D2446" s="2" t="s">
        <v>1969</v>
      </c>
    </row>
    <row r="2447" spans="1:4">
      <c r="A2447" s="2" t="s">
        <v>4314</v>
      </c>
      <c r="B2447" s="79" t="s">
        <v>4316</v>
      </c>
      <c r="C2447" s="79" t="str">
        <f t="shared" si="38"/>
        <v>3214Dobrzany</v>
      </c>
      <c r="D2447" s="2" t="s">
        <v>1989</v>
      </c>
    </row>
    <row r="2448" spans="1:4">
      <c r="A2448" s="2" t="s">
        <v>4314</v>
      </c>
      <c r="B2448" s="79" t="s">
        <v>4317</v>
      </c>
      <c r="C2448" s="79" t="str">
        <f t="shared" si="38"/>
        <v>3214Dolice</v>
      </c>
      <c r="D2448" s="2" t="s">
        <v>1970</v>
      </c>
    </row>
    <row r="2449" spans="1:4">
      <c r="A2449" s="2" t="s">
        <v>4314</v>
      </c>
      <c r="B2449" s="79" t="s">
        <v>4318</v>
      </c>
      <c r="C2449" s="79" t="str">
        <f t="shared" si="38"/>
        <v>3214Ińsko</v>
      </c>
      <c r="D2449" s="2" t="s">
        <v>1990</v>
      </c>
    </row>
    <row r="2450" spans="1:4">
      <c r="A2450" s="2" t="s">
        <v>4314</v>
      </c>
      <c r="B2450" s="79" t="s">
        <v>4319</v>
      </c>
      <c r="C2450" s="79" t="str">
        <f t="shared" si="38"/>
        <v>3214Kobylanka</v>
      </c>
      <c r="D2450" s="2" t="s">
        <v>1971</v>
      </c>
    </row>
    <row r="2451" spans="1:4">
      <c r="A2451" s="2" t="s">
        <v>4314</v>
      </c>
      <c r="B2451" s="79" t="s">
        <v>4320</v>
      </c>
      <c r="C2451" s="79" t="str">
        <f t="shared" si="38"/>
        <v>3214Marianowo</v>
      </c>
      <c r="D2451" s="2" t="s">
        <v>1972</v>
      </c>
    </row>
    <row r="2452" spans="1:4">
      <c r="A2452" s="2" t="s">
        <v>4314</v>
      </c>
      <c r="B2452" s="79" t="s">
        <v>4321</v>
      </c>
      <c r="C2452" s="79" t="str">
        <f t="shared" si="38"/>
        <v>3214Stara Dąbrowa</v>
      </c>
      <c r="D2452" s="2" t="s">
        <v>1992</v>
      </c>
    </row>
    <row r="2453" spans="1:4">
      <c r="A2453" s="2" t="s">
        <v>4314</v>
      </c>
      <c r="B2453" s="79" t="s">
        <v>498</v>
      </c>
      <c r="C2453" s="79" t="str">
        <f t="shared" si="38"/>
        <v>3214Stargard</v>
      </c>
      <c r="D2453" s="2" t="s">
        <v>1973</v>
      </c>
    </row>
    <row r="2454" spans="1:4">
      <c r="A2454" s="2" t="s">
        <v>4314</v>
      </c>
      <c r="B2454" s="79" t="s">
        <v>4322</v>
      </c>
      <c r="C2454" s="79" t="str">
        <f t="shared" si="38"/>
        <v>3214Suchań</v>
      </c>
      <c r="D2454" s="2" t="s">
        <v>1993</v>
      </c>
    </row>
    <row r="2455" spans="1:4">
      <c r="A2455" s="2" t="s">
        <v>4323</v>
      </c>
      <c r="B2455" s="79" t="s">
        <v>494</v>
      </c>
      <c r="C2455" s="79" t="str">
        <f t="shared" si="38"/>
        <v>3215Szczecinek</v>
      </c>
      <c r="D2455" s="2" t="s">
        <v>1988</v>
      </c>
    </row>
    <row r="2456" spans="1:4">
      <c r="A2456" s="2" t="s">
        <v>4323</v>
      </c>
      <c r="B2456" s="79" t="s">
        <v>4324</v>
      </c>
      <c r="C2456" s="79" t="str">
        <f t="shared" si="38"/>
        <v>3215Barwice</v>
      </c>
      <c r="D2456" s="2" t="s">
        <v>1969</v>
      </c>
    </row>
    <row r="2457" spans="1:4">
      <c r="A2457" s="2" t="s">
        <v>4323</v>
      </c>
      <c r="B2457" s="79" t="s">
        <v>4325</v>
      </c>
      <c r="C2457" s="79" t="str">
        <f t="shared" si="38"/>
        <v>3215Biały Bór</v>
      </c>
      <c r="D2457" s="2" t="s">
        <v>1989</v>
      </c>
    </row>
    <row r="2458" spans="1:4">
      <c r="A2458" s="2" t="s">
        <v>4323</v>
      </c>
      <c r="B2458" s="79" t="s">
        <v>4326</v>
      </c>
      <c r="C2458" s="79" t="str">
        <f t="shared" si="38"/>
        <v>3215Borne Sulinowo</v>
      </c>
      <c r="D2458" s="2" t="s">
        <v>1970</v>
      </c>
    </row>
    <row r="2459" spans="1:4">
      <c r="A2459" s="2" t="s">
        <v>4323</v>
      </c>
      <c r="B2459" s="79" t="s">
        <v>4327</v>
      </c>
      <c r="C2459" s="79" t="str">
        <f t="shared" si="38"/>
        <v>3215Grzmiąca</v>
      </c>
      <c r="D2459" s="2" t="s">
        <v>1990</v>
      </c>
    </row>
    <row r="2460" spans="1:4">
      <c r="A2460" s="2" t="s">
        <v>4323</v>
      </c>
      <c r="B2460" s="79" t="s">
        <v>494</v>
      </c>
      <c r="C2460" s="79" t="str">
        <f t="shared" si="38"/>
        <v>3215Szczecinek</v>
      </c>
      <c r="D2460" s="2" t="s">
        <v>1971</v>
      </c>
    </row>
    <row r="2461" spans="1:4">
      <c r="A2461" s="2" t="s">
        <v>4328</v>
      </c>
      <c r="B2461" s="79" t="s">
        <v>4329</v>
      </c>
      <c r="C2461" s="79" t="str">
        <f t="shared" si="38"/>
        <v>3216Świdwin</v>
      </c>
      <c r="D2461" s="2" t="s">
        <v>1988</v>
      </c>
    </row>
    <row r="2462" spans="1:4">
      <c r="A2462" s="2" t="s">
        <v>4328</v>
      </c>
      <c r="B2462" s="79" t="s">
        <v>4330</v>
      </c>
      <c r="C2462" s="79" t="str">
        <f t="shared" si="38"/>
        <v>3216Brzeżno</v>
      </c>
      <c r="D2462" s="2" t="s">
        <v>1969</v>
      </c>
    </row>
    <row r="2463" spans="1:4">
      <c r="A2463" s="2" t="s">
        <v>4328</v>
      </c>
      <c r="B2463" s="79" t="s">
        <v>4331</v>
      </c>
      <c r="C2463" s="79" t="str">
        <f t="shared" si="38"/>
        <v>3216Połczyn-Zdrój</v>
      </c>
      <c r="D2463" s="2" t="s">
        <v>1989</v>
      </c>
    </row>
    <row r="2464" spans="1:4">
      <c r="A2464" s="2" t="s">
        <v>4328</v>
      </c>
      <c r="B2464" s="79" t="s">
        <v>4332</v>
      </c>
      <c r="C2464" s="79" t="str">
        <f t="shared" si="38"/>
        <v>3216Rąbino</v>
      </c>
      <c r="D2464" s="2" t="s">
        <v>1970</v>
      </c>
    </row>
    <row r="2465" spans="1:4">
      <c r="A2465" s="2" t="s">
        <v>4328</v>
      </c>
      <c r="B2465" s="79" t="s">
        <v>4333</v>
      </c>
      <c r="C2465" s="79" t="str">
        <f t="shared" si="38"/>
        <v>3216Sławoborze</v>
      </c>
      <c r="D2465" s="2" t="s">
        <v>1990</v>
      </c>
    </row>
    <row r="2466" spans="1:4">
      <c r="A2466" s="2" t="s">
        <v>4328</v>
      </c>
      <c r="B2466" s="79" t="s">
        <v>4329</v>
      </c>
      <c r="C2466" s="79" t="str">
        <f t="shared" si="38"/>
        <v>3216Świdwin</v>
      </c>
      <c r="D2466" s="2" t="s">
        <v>1971</v>
      </c>
    </row>
    <row r="2467" spans="1:4">
      <c r="A2467" s="2" t="s">
        <v>4334</v>
      </c>
      <c r="B2467" s="79" t="s">
        <v>484</v>
      </c>
      <c r="C2467" s="79" t="str">
        <f t="shared" si="38"/>
        <v>3217Wałcz</v>
      </c>
      <c r="D2467" s="2" t="s">
        <v>1988</v>
      </c>
    </row>
    <row r="2468" spans="1:4">
      <c r="A2468" s="2" t="s">
        <v>4334</v>
      </c>
      <c r="B2468" s="79" t="s">
        <v>4335</v>
      </c>
      <c r="C2468" s="79" t="str">
        <f t="shared" si="38"/>
        <v>3217Człopa</v>
      </c>
      <c r="D2468" s="2" t="s">
        <v>1969</v>
      </c>
    </row>
    <row r="2469" spans="1:4">
      <c r="A2469" s="2" t="s">
        <v>4334</v>
      </c>
      <c r="B2469" s="79" t="s">
        <v>4336</v>
      </c>
      <c r="C2469" s="79" t="str">
        <f t="shared" si="38"/>
        <v>3217Mirosławiec</v>
      </c>
      <c r="D2469" s="2" t="s">
        <v>1989</v>
      </c>
    </row>
    <row r="2470" spans="1:4">
      <c r="A2470" s="2" t="s">
        <v>4334</v>
      </c>
      <c r="B2470" s="79" t="s">
        <v>4337</v>
      </c>
      <c r="C2470" s="79" t="str">
        <f t="shared" si="38"/>
        <v>3217Tuczno</v>
      </c>
      <c r="D2470" s="2" t="s">
        <v>1970</v>
      </c>
    </row>
    <row r="2471" spans="1:4">
      <c r="A2471" s="2" t="s">
        <v>4334</v>
      </c>
      <c r="B2471" s="79" t="s">
        <v>484</v>
      </c>
      <c r="C2471" s="79" t="str">
        <f t="shared" si="38"/>
        <v>3217Wałcz</v>
      </c>
      <c r="D2471" s="2" t="s">
        <v>1990</v>
      </c>
    </row>
    <row r="2472" spans="1:4">
      <c r="A2472" s="2" t="s">
        <v>4338</v>
      </c>
      <c r="B2472" s="79" t="s">
        <v>2829</v>
      </c>
      <c r="C2472" s="79" t="str">
        <f t="shared" si="38"/>
        <v>3218Dobra</v>
      </c>
      <c r="D2472" s="2" t="s">
        <v>1988</v>
      </c>
    </row>
    <row r="2473" spans="1:4">
      <c r="A2473" s="2" t="s">
        <v>4338</v>
      </c>
      <c r="B2473" s="79" t="s">
        <v>4339</v>
      </c>
      <c r="C2473" s="79" t="str">
        <f t="shared" si="38"/>
        <v>3218Łobez</v>
      </c>
      <c r="D2473" s="2" t="s">
        <v>1969</v>
      </c>
    </row>
    <row r="2474" spans="1:4">
      <c r="A2474" s="2" t="s">
        <v>4338</v>
      </c>
      <c r="B2474" s="79" t="s">
        <v>4340</v>
      </c>
      <c r="C2474" s="79" t="str">
        <f t="shared" si="38"/>
        <v>3218Radowo Małe</v>
      </c>
      <c r="D2474" s="2" t="s">
        <v>1989</v>
      </c>
    </row>
    <row r="2475" spans="1:4">
      <c r="A2475" s="2" t="s">
        <v>4338</v>
      </c>
      <c r="B2475" s="79" t="s">
        <v>4341</v>
      </c>
      <c r="C2475" s="79" t="str">
        <f t="shared" si="38"/>
        <v>3218Resko</v>
      </c>
      <c r="D2475" s="2" t="s">
        <v>1970</v>
      </c>
    </row>
    <row r="2476" spans="1:4">
      <c r="A2476" s="2" t="s">
        <v>4338</v>
      </c>
      <c r="B2476" s="79" t="s">
        <v>4342</v>
      </c>
      <c r="C2476" s="79" t="str">
        <f t="shared" si="38"/>
        <v>3218Węgorzyno</v>
      </c>
      <c r="D2476" s="2" t="s">
        <v>1990</v>
      </c>
    </row>
    <row r="2477" spans="1:4">
      <c r="A2477" s="2" t="s">
        <v>4343</v>
      </c>
      <c r="B2477" s="79" t="s">
        <v>549</v>
      </c>
      <c r="C2477" s="79" t="str">
        <f t="shared" si="38"/>
        <v>3261Koszalin</v>
      </c>
      <c r="D2477" s="2" t="s">
        <v>1988</v>
      </c>
    </row>
    <row r="2478" spans="1:4">
      <c r="A2478" s="2" t="s">
        <v>4344</v>
      </c>
      <c r="B2478" s="79" t="s">
        <v>542</v>
      </c>
      <c r="C2478" s="79" t="str">
        <f t="shared" si="38"/>
        <v>3262Szczecin</v>
      </c>
      <c r="D2478" s="2" t="s">
        <v>1988</v>
      </c>
    </row>
    <row r="2479" spans="1:4">
      <c r="A2479" s="2" t="s">
        <v>4345</v>
      </c>
      <c r="B2479" s="79" t="s">
        <v>490</v>
      </c>
      <c r="C2479" s="79" t="str">
        <f t="shared" si="38"/>
        <v>3263Świnoujście</v>
      </c>
      <c r="D2479" s="2" t="s">
        <v>1988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Q73"/>
  <sheetViews>
    <sheetView topLeftCell="A52" workbookViewId="0">
      <selection activeCell="B74" sqref="B74"/>
    </sheetView>
  </sheetViews>
  <sheetFormatPr defaultRowHeight="14.25"/>
  <cols>
    <col min="1" max="1" width="9" style="2"/>
    <col min="2" max="2" width="10.25" style="2" customWidth="1"/>
    <col min="3" max="4" width="9" style="2"/>
  </cols>
  <sheetData>
    <row r="1" spans="1:4" s="1" customFormat="1">
      <c r="A1" s="2" t="s">
        <v>9</v>
      </c>
      <c r="B1" s="2"/>
      <c r="C1" s="2"/>
      <c r="D1" s="2"/>
    </row>
    <row r="2" spans="1:4" s="1" customFormat="1">
      <c r="A2" s="2"/>
      <c r="B2" s="2"/>
      <c r="C2" s="2"/>
      <c r="D2" s="2"/>
    </row>
    <row r="3" spans="1:4">
      <c r="A3" s="2">
        <v>1</v>
      </c>
      <c r="B3" s="2">
        <f t="shared" ref="B3:B13" si="0">IF(ISERROR(VALUE(MID(Pesel,A3,1)))=TRUE,0,VALUE(MID(Pesel,A3,1)))</f>
        <v>0</v>
      </c>
      <c r="C3" s="2">
        <v>1</v>
      </c>
      <c r="D3" s="2">
        <f>B3*C3</f>
        <v>0</v>
      </c>
    </row>
    <row r="4" spans="1:4">
      <c r="A4" s="2">
        <v>2</v>
      </c>
      <c r="B4" s="2">
        <f t="shared" si="0"/>
        <v>0</v>
      </c>
      <c r="C4" s="2">
        <v>3</v>
      </c>
      <c r="D4" s="2">
        <f t="shared" ref="D4:D13" si="1">B4*C4</f>
        <v>0</v>
      </c>
    </row>
    <row r="5" spans="1:4">
      <c r="A5" s="2">
        <v>3</v>
      </c>
      <c r="B5" s="2">
        <f t="shared" si="0"/>
        <v>0</v>
      </c>
      <c r="C5" s="2">
        <v>7</v>
      </c>
      <c r="D5" s="2">
        <f t="shared" si="1"/>
        <v>0</v>
      </c>
    </row>
    <row r="6" spans="1:4">
      <c r="A6" s="2">
        <v>4</v>
      </c>
      <c r="B6" s="2">
        <f t="shared" si="0"/>
        <v>0</v>
      </c>
      <c r="C6" s="2">
        <v>9</v>
      </c>
      <c r="D6" s="2">
        <f t="shared" si="1"/>
        <v>0</v>
      </c>
    </row>
    <row r="7" spans="1:4">
      <c r="A7" s="2">
        <v>5</v>
      </c>
      <c r="B7" s="2">
        <f t="shared" si="0"/>
        <v>0</v>
      </c>
      <c r="C7" s="2">
        <v>1</v>
      </c>
      <c r="D7" s="2">
        <f t="shared" si="1"/>
        <v>0</v>
      </c>
    </row>
    <row r="8" spans="1:4">
      <c r="A8" s="2">
        <v>6</v>
      </c>
      <c r="B8" s="2">
        <f t="shared" si="0"/>
        <v>0</v>
      </c>
      <c r="C8" s="2">
        <v>3</v>
      </c>
      <c r="D8" s="2">
        <f t="shared" si="1"/>
        <v>0</v>
      </c>
    </row>
    <row r="9" spans="1:4">
      <c r="A9" s="2">
        <v>7</v>
      </c>
      <c r="B9" s="2">
        <f t="shared" si="0"/>
        <v>0</v>
      </c>
      <c r="C9" s="2">
        <v>7</v>
      </c>
      <c r="D9" s="2">
        <f t="shared" si="1"/>
        <v>0</v>
      </c>
    </row>
    <row r="10" spans="1:4">
      <c r="A10" s="2">
        <v>8</v>
      </c>
      <c r="B10" s="2">
        <f t="shared" si="0"/>
        <v>0</v>
      </c>
      <c r="C10" s="2">
        <v>9</v>
      </c>
      <c r="D10" s="2">
        <f t="shared" si="1"/>
        <v>0</v>
      </c>
    </row>
    <row r="11" spans="1:4">
      <c r="A11" s="2">
        <v>9</v>
      </c>
      <c r="B11" s="2">
        <f t="shared" si="0"/>
        <v>0</v>
      </c>
      <c r="C11" s="2">
        <v>1</v>
      </c>
      <c r="D11" s="2">
        <f t="shared" si="1"/>
        <v>0</v>
      </c>
    </row>
    <row r="12" spans="1:4">
      <c r="A12" s="2">
        <v>10</v>
      </c>
      <c r="B12" s="2">
        <f t="shared" si="0"/>
        <v>0</v>
      </c>
      <c r="C12" s="2">
        <v>3</v>
      </c>
      <c r="D12" s="2">
        <f t="shared" si="1"/>
        <v>0</v>
      </c>
    </row>
    <row r="13" spans="1:4">
      <c r="A13" s="2">
        <v>11</v>
      </c>
      <c r="B13" s="2">
        <f t="shared" si="0"/>
        <v>0</v>
      </c>
      <c r="C13" s="2">
        <v>1</v>
      </c>
      <c r="D13" s="2">
        <f t="shared" si="1"/>
        <v>0</v>
      </c>
    </row>
    <row r="14" spans="1:4">
      <c r="D14" s="2">
        <f>SUM(D3:D13)</f>
        <v>0</v>
      </c>
    </row>
    <row r="16" spans="1:4">
      <c r="C16" s="2" t="s">
        <v>10</v>
      </c>
      <c r="D16" s="2">
        <f>MOD(D14,10)</f>
        <v>0</v>
      </c>
    </row>
    <row r="17" spans="1:17" s="1" customFormat="1">
      <c r="A17" s="2"/>
      <c r="B17" s="2"/>
      <c r="C17" s="2" t="s">
        <v>11</v>
      </c>
      <c r="D17" s="2">
        <f>LEN(Pesel)</f>
        <v>0</v>
      </c>
    </row>
    <row r="18" spans="1:17" s="1" customFormat="1">
      <c r="A18" s="2"/>
      <c r="B18" s="2"/>
      <c r="C18" s="3" t="s">
        <v>13</v>
      </c>
      <c r="D18" s="2" t="str">
        <f>IF(OR(Pesel="",AND(pes_mod=0,pes_dł=11)),"T","N")</f>
        <v>T</v>
      </c>
    </row>
    <row r="20" spans="1:17" s="1" customFormat="1">
      <c r="A20" s="2"/>
      <c r="B20" s="2"/>
      <c r="C20" s="2"/>
      <c r="D20" s="2"/>
    </row>
    <row r="21" spans="1:17">
      <c r="A21" s="48" t="s">
        <v>353</v>
      </c>
      <c r="B21" s="4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49" t="s">
        <v>9</v>
      </c>
      <c r="B22" s="48" t="b">
        <f>ISBLANK(Pesel)</f>
        <v>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49" t="s">
        <v>0</v>
      </c>
      <c r="B23" s="48" t="b">
        <f>ISBLANK(Nazwisko)</f>
        <v>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1" customFormat="1">
      <c r="A24" s="50" t="s">
        <v>346</v>
      </c>
      <c r="B24" s="48" t="b">
        <f>ISBLANK(NazwiskoPan)</f>
        <v>0</v>
      </c>
      <c r="C24" s="2"/>
      <c r="D24" s="2"/>
    </row>
    <row r="25" spans="1:17">
      <c r="A25" s="49" t="s">
        <v>14</v>
      </c>
      <c r="B25" s="48" t="b">
        <f>ISBLANK(Imie)</f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49" t="s">
        <v>6</v>
      </c>
      <c r="B26" s="48" t="b">
        <f>IF(Plec="",TRUE,FALSE)</f>
        <v>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49" t="s">
        <v>1</v>
      </c>
      <c r="B27" s="48" t="b">
        <f>ISBLANK(DataUr)</f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49" t="s">
        <v>347</v>
      </c>
      <c r="B28" s="48" t="b">
        <f>ISBLANK(dowod)</f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49" t="s">
        <v>348</v>
      </c>
      <c r="B29" s="48" t="b">
        <f>ISBLANK(miejsceUr)</f>
        <v>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49" t="s">
        <v>349</v>
      </c>
      <c r="B30" s="48" t="b">
        <f>ISBLANK(Obywatelstwo)</f>
        <v>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49" t="s">
        <v>338</v>
      </c>
      <c r="B31" s="48" t="b">
        <f>ISBLANK(wykszt)</f>
        <v>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1" customFormat="1">
      <c r="A32" s="50" t="s">
        <v>343</v>
      </c>
      <c r="B32" s="48" t="b">
        <f>ISBLANK(album)</f>
        <v>1</v>
      </c>
      <c r="C32" s="2"/>
      <c r="D32" s="2"/>
    </row>
    <row r="33" spans="1:17" s="1" customFormat="1">
      <c r="A33" s="50" t="s">
        <v>350</v>
      </c>
      <c r="B33" s="48" t="b">
        <f>ISBLANK(ImieOjca)</f>
        <v>0</v>
      </c>
      <c r="C33" s="2"/>
      <c r="D33" s="2"/>
    </row>
    <row r="34" spans="1:17" s="1" customFormat="1">
      <c r="A34" s="50" t="s">
        <v>351</v>
      </c>
      <c r="B34" s="48" t="b">
        <f>ISBLANK(ImieMatki)</f>
        <v>0</v>
      </c>
      <c r="C34" s="2"/>
      <c r="D34" s="2"/>
    </row>
    <row r="35" spans="1:17" s="1" customFormat="1">
      <c r="A35" s="50" t="s">
        <v>359</v>
      </c>
      <c r="B35" s="48" t="b">
        <f>ISBLANK(Tryb)</f>
        <v>1</v>
      </c>
      <c r="C35" s="2"/>
      <c r="D35" s="2"/>
    </row>
    <row r="36" spans="1:17" s="1" customFormat="1">
      <c r="A36" s="50" t="s">
        <v>365</v>
      </c>
      <c r="B36" s="48" t="b">
        <f>ISBLANK(Status)</f>
        <v>1</v>
      </c>
      <c r="C36" s="2"/>
      <c r="D36" s="2"/>
    </row>
    <row r="37" spans="1:17" s="1" customFormat="1">
      <c r="A37" s="50" t="s">
        <v>396</v>
      </c>
      <c r="B37" s="48" t="b">
        <f>ISBLANK(Status2)</f>
        <v>1</v>
      </c>
      <c r="C37" s="2"/>
      <c r="D37" s="2"/>
    </row>
    <row r="38" spans="1:17" s="1" customFormat="1">
      <c r="A38" s="61" t="s">
        <v>402</v>
      </c>
      <c r="B38" s="62" t="b">
        <f>IF(Status="osoba pracująca",ISBLANK(Zawód),FALSE)</f>
        <v>0</v>
      </c>
      <c r="C38" s="2"/>
      <c r="D38" s="2"/>
    </row>
    <row r="39" spans="1:17">
      <c r="A39" s="49" t="s">
        <v>329</v>
      </c>
      <c r="B39" s="48" t="b">
        <f>ISBLANK(Wojewodztwo)</f>
        <v>1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49" t="s">
        <v>4</v>
      </c>
      <c r="B40" s="48" t="b">
        <f>ISBLANK(KodPocztowy)</f>
        <v>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49" t="s">
        <v>8</v>
      </c>
      <c r="B41" s="48" t="b">
        <f>ISBLANK(Miejscowosc)</f>
        <v>1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49" t="s">
        <v>330</v>
      </c>
      <c r="B42" s="48" t="b">
        <f>ISBLANK(Powiat)</f>
        <v>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1" customFormat="1">
      <c r="A43" s="49" t="s">
        <v>397</v>
      </c>
      <c r="B43" s="48" t="b">
        <f>ISBLANK(Gmina)</f>
        <v>1</v>
      </c>
      <c r="C43" s="2"/>
      <c r="D43" s="2"/>
    </row>
    <row r="44" spans="1:17">
      <c r="A44" s="49" t="s">
        <v>2</v>
      </c>
      <c r="B44" s="48" t="b">
        <f>ISBLANK(Ulica)</f>
        <v>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49" t="s">
        <v>3</v>
      </c>
      <c r="B45" s="48" t="b">
        <f>ISBLANK(NrDomu)</f>
        <v>1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49" t="s">
        <v>15</v>
      </c>
      <c r="B46" s="48" t="b">
        <f>ISBLANK(Email)</f>
        <v>1</v>
      </c>
    </row>
    <row r="47" spans="1:17">
      <c r="A47" s="49" t="s">
        <v>334</v>
      </c>
      <c r="B47" s="48" t="b">
        <f>ISBLANK(TelKom)</f>
        <v>1</v>
      </c>
    </row>
    <row r="48" spans="1:17" s="1" customFormat="1">
      <c r="A48" s="49" t="s">
        <v>344</v>
      </c>
      <c r="B48" s="48" t="b">
        <f>ISBLANK(AdresUS)</f>
        <v>0</v>
      </c>
      <c r="C48" s="2"/>
      <c r="D48" s="2"/>
    </row>
    <row r="49" spans="1:5" s="1" customFormat="1">
      <c r="A49" s="51" t="s">
        <v>345</v>
      </c>
      <c r="B49" s="48" t="b">
        <f>ISBLANK(NazwaBanku)</f>
        <v>0</v>
      </c>
      <c r="C49" s="2"/>
    </row>
    <row r="50" spans="1:5" s="1" customFormat="1">
      <c r="A50" s="51" t="s">
        <v>342</v>
      </c>
      <c r="B50" s="48" t="b">
        <f>ISBLANK(NrRachunku)</f>
        <v>0</v>
      </c>
      <c r="C50" s="2"/>
      <c r="D50" s="2"/>
    </row>
    <row r="51" spans="1:5" s="1" customFormat="1">
      <c r="A51" s="63" t="s">
        <v>369</v>
      </c>
      <c r="B51" s="62" t="b">
        <f>IF(Status="osoba pracująca",ISBLANK(ZatrudnionyW),FALSE)</f>
        <v>0</v>
      </c>
      <c r="C51" s="2"/>
      <c r="D51" s="2"/>
    </row>
    <row r="52" spans="1:5" s="1" customFormat="1">
      <c r="A52" s="49" t="s">
        <v>370</v>
      </c>
      <c r="B52" s="48" t="b">
        <f>ISBLANK(Mniejszosc)</f>
        <v>1</v>
      </c>
      <c r="C52" s="2"/>
      <c r="D52" s="2"/>
    </row>
    <row r="53" spans="1:5" s="1" customFormat="1">
      <c r="A53" s="49" t="s">
        <v>371</v>
      </c>
      <c r="B53" s="48" t="b">
        <f>ISBLANK(Bezdmn)</f>
        <v>1</v>
      </c>
      <c r="C53" s="2"/>
      <c r="D53" s="2"/>
    </row>
    <row r="54" spans="1:5" s="1" customFormat="1">
      <c r="A54" s="49" t="s">
        <v>372</v>
      </c>
      <c r="B54" s="48" t="b">
        <f>ISBLANK(zNiepełnosp)</f>
        <v>1</v>
      </c>
      <c r="C54" s="2"/>
      <c r="D54" s="2"/>
    </row>
    <row r="55" spans="1:5" s="1" customFormat="1">
      <c r="A55" s="49" t="s">
        <v>373</v>
      </c>
      <c r="B55" s="48" t="b">
        <f>ISBLANK(BezOsPrac)</f>
        <v>1</v>
      </c>
      <c r="C55" s="2"/>
      <c r="D55" s="2"/>
    </row>
    <row r="56" spans="1:5" s="1" customFormat="1">
      <c r="A56" s="49" t="s">
        <v>374</v>
      </c>
      <c r="B56" s="48" t="b">
        <f>ISBLANK(DzieciUt)</f>
        <v>1</v>
      </c>
      <c r="C56" s="2"/>
      <c r="D56" s="2"/>
    </row>
    <row r="57" spans="1:5" s="1" customFormat="1">
      <c r="A57" s="63" t="s">
        <v>375</v>
      </c>
      <c r="B57" s="62" t="b">
        <f>IF(BezOsPrac="T",ISBLANK(BezOsPracDz),FALSE)</f>
        <v>0</v>
      </c>
      <c r="C57" s="2"/>
      <c r="D57" s="49"/>
      <c r="E57" s="48"/>
    </row>
    <row r="58" spans="1:5" s="1" customFormat="1">
      <c r="A58" s="49" t="s">
        <v>376</v>
      </c>
      <c r="B58" s="48" t="b">
        <f>ISBLANK(InnaNiek)</f>
        <v>1</v>
      </c>
      <c r="C58" s="2"/>
      <c r="D58" s="2"/>
    </row>
    <row r="59" spans="1:5" s="1" customFormat="1">
      <c r="A59" s="49" t="s">
        <v>377</v>
      </c>
      <c r="B59" s="48" t="b">
        <f>ISBLANK(DoswTur)</f>
        <v>0</v>
      </c>
      <c r="C59" s="2"/>
      <c r="D59" s="2"/>
    </row>
    <row r="60" spans="1:5" s="1" customFormat="1">
      <c r="A60" s="49" t="s">
        <v>1952</v>
      </c>
      <c r="B60" s="48" t="b">
        <f>ISBLANK(rok_st)</f>
        <v>1</v>
      </c>
      <c r="C60" s="2"/>
      <c r="D60" s="2"/>
    </row>
    <row r="61" spans="1:5" s="1" customFormat="1">
      <c r="A61" s="49" t="s">
        <v>1957</v>
      </c>
      <c r="B61" s="48" t="b">
        <f>ISBLANK(kop_orzecz)</f>
        <v>0</v>
      </c>
      <c r="C61" s="2"/>
      <c r="D61" s="2"/>
    </row>
    <row r="62" spans="1:5" s="1" customFormat="1">
      <c r="A62" s="49" t="s">
        <v>1958</v>
      </c>
      <c r="B62" s="48" t="b">
        <f>ISBLANK(deklar)</f>
        <v>0</v>
      </c>
      <c r="C62" s="2"/>
      <c r="D62" s="2"/>
    </row>
    <row r="63" spans="1:5" s="1" customFormat="1">
      <c r="A63" s="49" t="s">
        <v>1964</v>
      </c>
      <c r="B63" s="48" t="b">
        <f>ISBLANK(rodzaj_st)</f>
        <v>1</v>
      </c>
      <c r="C63" s="2"/>
      <c r="D63" s="2"/>
    </row>
    <row r="64" spans="1:5" s="1" customFormat="1">
      <c r="A64" s="49" t="s">
        <v>341</v>
      </c>
      <c r="B64" s="48" t="b">
        <f>ISBLANK(Kierunek)</f>
        <v>1</v>
      </c>
      <c r="C64" s="2"/>
      <c r="D64" s="2"/>
    </row>
    <row r="65" spans="1:4" s="1" customFormat="1">
      <c r="A65" s="49" t="s">
        <v>1965</v>
      </c>
      <c r="B65" s="48" t="b">
        <f>ISBLANK(wydzial)</f>
        <v>1</v>
      </c>
      <c r="C65" s="2"/>
      <c r="D65" s="2"/>
    </row>
    <row r="66" spans="1:4" s="1" customFormat="1">
      <c r="A66" s="49" t="s">
        <v>1959</v>
      </c>
      <c r="B66" s="48" t="b">
        <f>ISBLANK(cv)</f>
        <v>0</v>
      </c>
      <c r="C66" s="2"/>
      <c r="D66" s="2"/>
    </row>
    <row r="67" spans="1:4" s="1" customFormat="1">
      <c r="A67" s="51" t="s">
        <v>354</v>
      </c>
      <c r="B67" s="48" t="b">
        <f>ISBLANK(KasaChorych)</f>
        <v>0</v>
      </c>
      <c r="C67" s="2"/>
      <c r="D67" s="2"/>
    </row>
    <row r="68" spans="1:4" s="1" customFormat="1">
      <c r="A68" s="51" t="s">
        <v>4363</v>
      </c>
      <c r="B68" s="48" t="b">
        <f>ISBLANK(obecne_zatrudn)</f>
        <v>1</v>
      </c>
      <c r="C68" s="2"/>
      <c r="D68" s="2"/>
    </row>
    <row r="69" spans="1:4" s="1" customFormat="1">
      <c r="A69" s="49" t="s">
        <v>4369</v>
      </c>
      <c r="B69" s="48" t="b">
        <f>ISBLANK(wsparcie1)</f>
        <v>1</v>
      </c>
      <c r="C69" s="2"/>
      <c r="D69" s="2"/>
    </row>
    <row r="70" spans="1:4" s="1" customFormat="1">
      <c r="A70" s="49" t="s">
        <v>4370</v>
      </c>
      <c r="B70" s="48" t="b">
        <f>ISBLANK(wsparcie2)</f>
        <v>1</v>
      </c>
      <c r="C70" s="2"/>
      <c r="D70" s="2"/>
    </row>
    <row r="71" spans="1:4" s="1" customFormat="1">
      <c r="A71" s="49" t="s">
        <v>4371</v>
      </c>
      <c r="B71" s="48" t="b">
        <f>ISBLANK(wsparcie3)</f>
        <v>1</v>
      </c>
      <c r="C71" s="2"/>
      <c r="D71" s="2"/>
    </row>
    <row r="72" spans="1:4" s="1" customFormat="1">
      <c r="A72" s="49" t="s">
        <v>4379</v>
      </c>
      <c r="B72" s="48" t="b">
        <f>ISBLANK(dodatk_wsp)</f>
        <v>1</v>
      </c>
      <c r="C72" s="2"/>
      <c r="D72" s="2"/>
    </row>
    <row r="73" spans="1:4">
      <c r="B73" s="2">
        <f>COUNTIF(B22:B72,TRUE)</f>
        <v>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385"/>
  <sheetViews>
    <sheetView showGridLines="0" zoomScale="80" zoomScaleNormal="80" workbookViewId="0">
      <pane ySplit="1" topLeftCell="A2" activePane="bottomLeft" state="frozen"/>
      <selection activeCell="C18" sqref="C18:G18"/>
      <selection pane="bottomLeft" activeCell="C18" sqref="C18:G18"/>
    </sheetView>
  </sheetViews>
  <sheetFormatPr defaultColWidth="9" defaultRowHeight="12.75"/>
  <cols>
    <col min="1" max="1" width="15.75" style="89" customWidth="1"/>
    <col min="2" max="2" width="15.125" style="92" hidden="1" customWidth="1"/>
    <col min="3" max="3" width="4.625" style="89" customWidth="1"/>
    <col min="4" max="4" width="28.125" style="90" customWidth="1"/>
    <col min="5" max="5" width="8" style="91" customWidth="1"/>
    <col min="6" max="6" width="16.625" style="90" customWidth="1"/>
    <col min="7" max="7" width="19.75" style="90" customWidth="1"/>
    <col min="8" max="16384" width="9" style="89"/>
  </cols>
  <sheetData>
    <row r="1" spans="1:10" s="91" customFormat="1">
      <c r="A1" s="105" t="s">
        <v>1941</v>
      </c>
      <c r="B1" s="105" t="s">
        <v>1940</v>
      </c>
      <c r="C1" s="105" t="s">
        <v>1939</v>
      </c>
      <c r="D1" s="105" t="s">
        <v>1938</v>
      </c>
      <c r="E1" s="105" t="s">
        <v>1937</v>
      </c>
      <c r="F1" s="105" t="s">
        <v>1936</v>
      </c>
      <c r="G1" s="105" t="s">
        <v>1935</v>
      </c>
    </row>
    <row r="2" spans="1:10" ht="26.1" customHeight="1">
      <c r="A2" s="95" t="s">
        <v>1811</v>
      </c>
      <c r="B2" s="95">
        <v>1</v>
      </c>
      <c r="C2" s="96" t="s">
        <v>487</v>
      </c>
      <c r="D2" s="95" t="s">
        <v>1934</v>
      </c>
      <c r="E2" s="96" t="s">
        <v>1933</v>
      </c>
      <c r="F2" s="95" t="s">
        <v>1808</v>
      </c>
      <c r="G2" s="95" t="s">
        <v>1932</v>
      </c>
      <c r="H2" s="92"/>
      <c r="I2" s="92"/>
      <c r="J2" s="92"/>
    </row>
    <row r="3" spans="1:10" ht="26.1" customHeight="1">
      <c r="A3" s="95" t="s">
        <v>1811</v>
      </c>
      <c r="B3" s="95">
        <v>1</v>
      </c>
      <c r="C3" s="96" t="s">
        <v>487</v>
      </c>
      <c r="D3" s="97" t="s">
        <v>1931</v>
      </c>
      <c r="E3" s="96" t="s">
        <v>1930</v>
      </c>
      <c r="F3" s="97" t="s">
        <v>1929</v>
      </c>
      <c r="G3" s="97" t="s">
        <v>1928</v>
      </c>
      <c r="H3" s="92"/>
      <c r="I3" s="92"/>
      <c r="J3" s="92"/>
    </row>
    <row r="4" spans="1:10" ht="26.1" customHeight="1">
      <c r="A4" s="95" t="s">
        <v>1811</v>
      </c>
      <c r="B4" s="95">
        <v>1</v>
      </c>
      <c r="C4" s="96" t="s">
        <v>487</v>
      </c>
      <c r="D4" s="95" t="s">
        <v>1927</v>
      </c>
      <c r="E4" s="96" t="s">
        <v>1926</v>
      </c>
      <c r="F4" s="95" t="s">
        <v>1925</v>
      </c>
      <c r="G4" s="95" t="s">
        <v>1924</v>
      </c>
      <c r="H4" s="92"/>
      <c r="I4" s="92"/>
      <c r="J4" s="92"/>
    </row>
    <row r="5" spans="1:10" ht="26.1" customHeight="1">
      <c r="A5" s="95" t="s">
        <v>1811</v>
      </c>
      <c r="B5" s="95">
        <v>1</v>
      </c>
      <c r="C5" s="96" t="s">
        <v>487</v>
      </c>
      <c r="D5" s="95" t="s">
        <v>1923</v>
      </c>
      <c r="E5" s="96" t="s">
        <v>1922</v>
      </c>
      <c r="F5" s="95" t="s">
        <v>1921</v>
      </c>
      <c r="G5" s="95" t="s">
        <v>1920</v>
      </c>
      <c r="H5" s="92"/>
      <c r="I5" s="92"/>
      <c r="J5" s="92"/>
    </row>
    <row r="6" spans="1:10" ht="26.1" customHeight="1">
      <c r="A6" s="95" t="s">
        <v>1811</v>
      </c>
      <c r="B6" s="95">
        <v>1</v>
      </c>
      <c r="C6" s="96" t="s">
        <v>487</v>
      </c>
      <c r="D6" s="95" t="s">
        <v>1919</v>
      </c>
      <c r="E6" s="96" t="s">
        <v>1918</v>
      </c>
      <c r="F6" s="95" t="s">
        <v>1917</v>
      </c>
      <c r="G6" s="95" t="s">
        <v>1916</v>
      </c>
      <c r="H6" s="92"/>
      <c r="I6" s="92"/>
      <c r="J6" s="92"/>
    </row>
    <row r="7" spans="1:10" ht="26.1" customHeight="1">
      <c r="A7" s="95" t="s">
        <v>1811</v>
      </c>
      <c r="B7" s="95">
        <v>1</v>
      </c>
      <c r="C7" s="96" t="s">
        <v>487</v>
      </c>
      <c r="D7" s="95" t="s">
        <v>1915</v>
      </c>
      <c r="E7" s="96" t="s">
        <v>1914</v>
      </c>
      <c r="F7" s="95" t="s">
        <v>1913</v>
      </c>
      <c r="G7" s="95" t="s">
        <v>1912</v>
      </c>
      <c r="H7" s="92"/>
      <c r="I7" s="92"/>
      <c r="J7" s="92"/>
    </row>
    <row r="8" spans="1:10" ht="26.1" customHeight="1">
      <c r="A8" s="95" t="s">
        <v>1811</v>
      </c>
      <c r="B8" s="95">
        <v>1</v>
      </c>
      <c r="C8" s="96" t="s">
        <v>487</v>
      </c>
      <c r="D8" s="95" t="s">
        <v>1911</v>
      </c>
      <c r="E8" s="103" t="s">
        <v>1910</v>
      </c>
      <c r="F8" s="95" t="s">
        <v>1909</v>
      </c>
      <c r="G8" s="95" t="s">
        <v>1908</v>
      </c>
      <c r="H8" s="92"/>
      <c r="I8" s="92"/>
      <c r="J8" s="92"/>
    </row>
    <row r="9" spans="1:10" ht="26.1" customHeight="1">
      <c r="A9" s="95" t="s">
        <v>1811</v>
      </c>
      <c r="B9" s="95">
        <v>1</v>
      </c>
      <c r="C9" s="96" t="s">
        <v>487</v>
      </c>
      <c r="D9" s="95" t="s">
        <v>1907</v>
      </c>
      <c r="E9" s="96" t="s">
        <v>1906</v>
      </c>
      <c r="F9" s="95" t="s">
        <v>1905</v>
      </c>
      <c r="G9" s="95" t="s">
        <v>1904</v>
      </c>
      <c r="H9" s="92"/>
      <c r="I9" s="92"/>
      <c r="J9" s="92"/>
    </row>
    <row r="10" spans="1:10" ht="26.1" customHeight="1">
      <c r="A10" s="95" t="s">
        <v>1811</v>
      </c>
      <c r="B10" s="95">
        <v>1</v>
      </c>
      <c r="C10" s="96" t="s">
        <v>487</v>
      </c>
      <c r="D10" s="97" t="s">
        <v>1903</v>
      </c>
      <c r="E10" s="96" t="s">
        <v>1902</v>
      </c>
      <c r="F10" s="97" t="s">
        <v>1901</v>
      </c>
      <c r="G10" s="97" t="s">
        <v>1900</v>
      </c>
      <c r="H10" s="92"/>
      <c r="I10" s="92"/>
      <c r="J10" s="92"/>
    </row>
    <row r="11" spans="1:10" ht="26.1" customHeight="1">
      <c r="A11" s="95" t="s">
        <v>1811</v>
      </c>
      <c r="B11" s="95">
        <v>1</v>
      </c>
      <c r="C11" s="96" t="s">
        <v>487</v>
      </c>
      <c r="D11" s="95" t="s">
        <v>1899</v>
      </c>
      <c r="E11" s="96" t="s">
        <v>1898</v>
      </c>
      <c r="F11" s="95" t="s">
        <v>1897</v>
      </c>
      <c r="G11" s="95" t="s">
        <v>1896</v>
      </c>
      <c r="H11" s="92"/>
      <c r="I11" s="92"/>
      <c r="J11" s="92"/>
    </row>
    <row r="12" spans="1:10" ht="26.1" customHeight="1">
      <c r="A12" s="95" t="s">
        <v>1811</v>
      </c>
      <c r="B12" s="95">
        <v>1</v>
      </c>
      <c r="C12" s="96" t="s">
        <v>487</v>
      </c>
      <c r="D12" s="95" t="s">
        <v>1895</v>
      </c>
      <c r="E12" s="96" t="s">
        <v>1894</v>
      </c>
      <c r="F12" s="95" t="s">
        <v>1893</v>
      </c>
      <c r="G12" s="95" t="s">
        <v>1892</v>
      </c>
      <c r="H12" s="92"/>
      <c r="I12" s="92"/>
      <c r="J12" s="92"/>
    </row>
    <row r="13" spans="1:10" ht="26.1" customHeight="1">
      <c r="A13" s="95" t="s">
        <v>1811</v>
      </c>
      <c r="B13" s="95">
        <v>1</v>
      </c>
      <c r="C13" s="96" t="s">
        <v>487</v>
      </c>
      <c r="D13" s="97" t="s">
        <v>1891</v>
      </c>
      <c r="E13" s="96" t="s">
        <v>1890</v>
      </c>
      <c r="F13" s="97" t="s">
        <v>1889</v>
      </c>
      <c r="G13" s="97" t="s">
        <v>1888</v>
      </c>
      <c r="H13" s="92"/>
      <c r="I13" s="92"/>
      <c r="J13" s="92"/>
    </row>
    <row r="14" spans="1:10" ht="26.1" customHeight="1">
      <c r="A14" s="95" t="s">
        <v>1811</v>
      </c>
      <c r="B14" s="95">
        <v>1</v>
      </c>
      <c r="C14" s="96" t="s">
        <v>487</v>
      </c>
      <c r="D14" s="95" t="s">
        <v>1887</v>
      </c>
      <c r="E14" s="96" t="s">
        <v>1886</v>
      </c>
      <c r="F14" s="95" t="s">
        <v>1885</v>
      </c>
      <c r="G14" s="95" t="s">
        <v>1884</v>
      </c>
      <c r="H14" s="92"/>
      <c r="I14" s="92"/>
      <c r="J14" s="92"/>
    </row>
    <row r="15" spans="1:10" ht="26.1" customHeight="1">
      <c r="A15" s="95" t="s">
        <v>1811</v>
      </c>
      <c r="B15" s="95">
        <v>1</v>
      </c>
      <c r="C15" s="96" t="s">
        <v>487</v>
      </c>
      <c r="D15" s="95" t="s">
        <v>1883</v>
      </c>
      <c r="E15" s="96" t="s">
        <v>1882</v>
      </c>
      <c r="F15" s="95" t="s">
        <v>1881</v>
      </c>
      <c r="G15" s="95" t="s">
        <v>1880</v>
      </c>
      <c r="H15" s="92"/>
      <c r="I15" s="92"/>
      <c r="J15" s="92"/>
    </row>
    <row r="16" spans="1:10" ht="26.1" customHeight="1">
      <c r="A16" s="95" t="s">
        <v>1811</v>
      </c>
      <c r="B16" s="95">
        <v>1</v>
      </c>
      <c r="C16" s="96" t="s">
        <v>487</v>
      </c>
      <c r="D16" s="95" t="s">
        <v>1879</v>
      </c>
      <c r="E16" s="96" t="s">
        <v>1878</v>
      </c>
      <c r="F16" s="95" t="s">
        <v>1877</v>
      </c>
      <c r="G16" s="95" t="s">
        <v>1876</v>
      </c>
      <c r="H16" s="92"/>
      <c r="I16" s="92"/>
      <c r="J16" s="92"/>
    </row>
    <row r="17" spans="1:10" ht="26.1" customHeight="1">
      <c r="A17" s="95" t="s">
        <v>1811</v>
      </c>
      <c r="B17" s="95">
        <v>1</v>
      </c>
      <c r="C17" s="96" t="s">
        <v>487</v>
      </c>
      <c r="D17" s="95" t="s">
        <v>1875</v>
      </c>
      <c r="E17" s="96" t="s">
        <v>1874</v>
      </c>
      <c r="F17" s="95" t="s">
        <v>1873</v>
      </c>
      <c r="G17" s="95" t="s">
        <v>1872</v>
      </c>
      <c r="H17" s="92"/>
      <c r="I17" s="92"/>
      <c r="J17" s="92"/>
    </row>
    <row r="18" spans="1:10" ht="26.1" customHeight="1">
      <c r="A18" s="95" t="s">
        <v>1811</v>
      </c>
      <c r="B18" s="95">
        <v>1</v>
      </c>
      <c r="C18" s="96" t="s">
        <v>487</v>
      </c>
      <c r="D18" s="95" t="s">
        <v>1871</v>
      </c>
      <c r="E18" s="96" t="s">
        <v>1870</v>
      </c>
      <c r="F18" s="95" t="s">
        <v>1869</v>
      </c>
      <c r="G18" s="95" t="s">
        <v>1868</v>
      </c>
      <c r="H18" s="92"/>
      <c r="I18" s="92"/>
      <c r="J18" s="92"/>
    </row>
    <row r="19" spans="1:10" ht="26.1" customHeight="1">
      <c r="A19" s="95" t="s">
        <v>1811</v>
      </c>
      <c r="B19" s="95">
        <v>1</v>
      </c>
      <c r="C19" s="96" t="s">
        <v>487</v>
      </c>
      <c r="D19" s="95" t="s">
        <v>1867</v>
      </c>
      <c r="E19" s="96" t="s">
        <v>1866</v>
      </c>
      <c r="F19" s="95" t="s">
        <v>1865</v>
      </c>
      <c r="G19" s="95" t="s">
        <v>1208</v>
      </c>
      <c r="H19" s="92"/>
      <c r="I19" s="92"/>
      <c r="J19" s="92"/>
    </row>
    <row r="20" spans="1:10" ht="26.1" customHeight="1">
      <c r="A20" s="95" t="s">
        <v>1811</v>
      </c>
      <c r="B20" s="95">
        <v>1</v>
      </c>
      <c r="C20" s="96" t="s">
        <v>487</v>
      </c>
      <c r="D20" s="95" t="s">
        <v>1864</v>
      </c>
      <c r="E20" s="96" t="s">
        <v>1863</v>
      </c>
      <c r="F20" s="95" t="s">
        <v>1862</v>
      </c>
      <c r="G20" s="95" t="s">
        <v>1861</v>
      </c>
      <c r="H20" s="92"/>
      <c r="I20" s="92"/>
      <c r="J20" s="92"/>
    </row>
    <row r="21" spans="1:10" ht="26.1" customHeight="1">
      <c r="A21" s="95" t="s">
        <v>1811</v>
      </c>
      <c r="B21" s="95">
        <v>1</v>
      </c>
      <c r="C21" s="96" t="s">
        <v>487</v>
      </c>
      <c r="D21" s="95" t="s">
        <v>1860</v>
      </c>
      <c r="E21" s="96" t="s">
        <v>1859</v>
      </c>
      <c r="F21" s="95" t="s">
        <v>1858</v>
      </c>
      <c r="G21" s="95" t="s">
        <v>1857</v>
      </c>
      <c r="H21" s="92"/>
      <c r="I21" s="92"/>
      <c r="J21" s="92"/>
    </row>
    <row r="22" spans="1:10" ht="26.1" customHeight="1">
      <c r="A22" s="95" t="s">
        <v>1811</v>
      </c>
      <c r="B22" s="95">
        <v>1</v>
      </c>
      <c r="C22" s="96" t="s">
        <v>487</v>
      </c>
      <c r="D22" s="95" t="s">
        <v>1856</v>
      </c>
      <c r="E22" s="96" t="s">
        <v>1855</v>
      </c>
      <c r="F22" s="95" t="s">
        <v>1854</v>
      </c>
      <c r="G22" s="95" t="s">
        <v>1853</v>
      </c>
      <c r="H22" s="92"/>
      <c r="I22" s="92"/>
      <c r="J22" s="92"/>
    </row>
    <row r="23" spans="1:10" ht="26.1" customHeight="1">
      <c r="A23" s="95" t="s">
        <v>1811</v>
      </c>
      <c r="B23" s="95">
        <v>1</v>
      </c>
      <c r="C23" s="96" t="s">
        <v>487</v>
      </c>
      <c r="D23" s="95" t="s">
        <v>1852</v>
      </c>
      <c r="E23" s="96" t="s">
        <v>1851</v>
      </c>
      <c r="F23" s="95" t="s">
        <v>1850</v>
      </c>
      <c r="G23" s="95" t="s">
        <v>1849</v>
      </c>
      <c r="H23" s="92"/>
      <c r="I23" s="92"/>
      <c r="J23" s="92"/>
    </row>
    <row r="24" spans="1:10" ht="26.1" customHeight="1">
      <c r="A24" s="95" t="s">
        <v>1811</v>
      </c>
      <c r="B24" s="95">
        <v>1</v>
      </c>
      <c r="C24" s="96" t="s">
        <v>487</v>
      </c>
      <c r="D24" s="95" t="s">
        <v>1848</v>
      </c>
      <c r="E24" s="96" t="s">
        <v>1847</v>
      </c>
      <c r="F24" s="95" t="s">
        <v>1846</v>
      </c>
      <c r="G24" s="95" t="s">
        <v>1845</v>
      </c>
      <c r="H24" s="92"/>
      <c r="I24" s="92"/>
      <c r="J24" s="92"/>
    </row>
    <row r="25" spans="1:10" ht="26.1" customHeight="1">
      <c r="A25" s="95" t="s">
        <v>1811</v>
      </c>
      <c r="B25" s="95">
        <v>1</v>
      </c>
      <c r="C25" s="96" t="s">
        <v>487</v>
      </c>
      <c r="D25" s="95" t="s">
        <v>1844</v>
      </c>
      <c r="E25" s="96" t="s">
        <v>1843</v>
      </c>
      <c r="F25" s="95" t="s">
        <v>1842</v>
      </c>
      <c r="G25" s="95" t="s">
        <v>1841</v>
      </c>
      <c r="H25" s="92"/>
      <c r="I25" s="92"/>
      <c r="J25" s="92"/>
    </row>
    <row r="26" spans="1:10" ht="26.1" customHeight="1">
      <c r="A26" s="95" t="s">
        <v>1811</v>
      </c>
      <c r="B26" s="95">
        <v>1</v>
      </c>
      <c r="C26" s="96" t="s">
        <v>487</v>
      </c>
      <c r="D26" s="95" t="s">
        <v>1840</v>
      </c>
      <c r="E26" s="96" t="s">
        <v>1839</v>
      </c>
      <c r="F26" s="95" t="s">
        <v>1838</v>
      </c>
      <c r="G26" s="95" t="s">
        <v>1837</v>
      </c>
      <c r="H26" s="92"/>
      <c r="I26" s="92"/>
      <c r="J26" s="92"/>
    </row>
    <row r="27" spans="1:10" ht="26.1" customHeight="1">
      <c r="A27" s="95" t="s">
        <v>1811</v>
      </c>
      <c r="B27" s="95">
        <v>1</v>
      </c>
      <c r="C27" s="96" t="s">
        <v>487</v>
      </c>
      <c r="D27" s="95" t="s">
        <v>1836</v>
      </c>
      <c r="E27" s="96" t="s">
        <v>1835</v>
      </c>
      <c r="F27" s="95" t="s">
        <v>1834</v>
      </c>
      <c r="G27" s="95" t="s">
        <v>1833</v>
      </c>
      <c r="H27" s="92"/>
      <c r="I27" s="92"/>
      <c r="J27" s="92"/>
    </row>
    <row r="28" spans="1:10" ht="26.1" customHeight="1">
      <c r="A28" s="95" t="s">
        <v>1811</v>
      </c>
      <c r="B28" s="95">
        <v>1</v>
      </c>
      <c r="C28" s="96" t="s">
        <v>487</v>
      </c>
      <c r="D28" s="95" t="s">
        <v>1832</v>
      </c>
      <c r="E28" s="96" t="s">
        <v>1831</v>
      </c>
      <c r="F28" s="95" t="s">
        <v>1830</v>
      </c>
      <c r="G28" s="95" t="s">
        <v>1829</v>
      </c>
      <c r="H28" s="92"/>
      <c r="I28" s="92"/>
      <c r="J28" s="92"/>
    </row>
    <row r="29" spans="1:10" ht="26.1" customHeight="1">
      <c r="A29" s="95" t="s">
        <v>1811</v>
      </c>
      <c r="B29" s="95">
        <v>1</v>
      </c>
      <c r="C29" s="96" t="s">
        <v>487</v>
      </c>
      <c r="D29" s="95" t="s">
        <v>1828</v>
      </c>
      <c r="E29" s="96" t="s">
        <v>1827</v>
      </c>
      <c r="F29" s="95" t="s">
        <v>1826</v>
      </c>
      <c r="G29" s="95" t="s">
        <v>1825</v>
      </c>
      <c r="H29" s="92"/>
      <c r="I29" s="92"/>
      <c r="J29" s="92"/>
    </row>
    <row r="30" spans="1:10" ht="26.1" customHeight="1">
      <c r="A30" s="95" t="s">
        <v>1811</v>
      </c>
      <c r="B30" s="95">
        <v>1</v>
      </c>
      <c r="C30" s="96" t="s">
        <v>487</v>
      </c>
      <c r="D30" s="95" t="s">
        <v>1824</v>
      </c>
      <c r="E30" s="96" t="s">
        <v>1823</v>
      </c>
      <c r="F30" s="95" t="s">
        <v>1822</v>
      </c>
      <c r="G30" s="95" t="s">
        <v>1821</v>
      </c>
      <c r="H30" s="92"/>
      <c r="I30" s="92"/>
      <c r="J30" s="92"/>
    </row>
    <row r="31" spans="1:10" ht="26.1" customHeight="1">
      <c r="A31" s="95" t="s">
        <v>1811</v>
      </c>
      <c r="B31" s="95">
        <v>1</v>
      </c>
      <c r="C31" s="96" t="s">
        <v>487</v>
      </c>
      <c r="D31" s="95" t="s">
        <v>1820</v>
      </c>
      <c r="E31" s="96" t="s">
        <v>1819</v>
      </c>
      <c r="F31" s="95" t="s">
        <v>1808</v>
      </c>
      <c r="G31" s="95" t="s">
        <v>1818</v>
      </c>
      <c r="H31" s="92"/>
      <c r="I31" s="92"/>
      <c r="J31" s="92"/>
    </row>
    <row r="32" spans="1:10" ht="26.1" customHeight="1">
      <c r="A32" s="95" t="s">
        <v>1811</v>
      </c>
      <c r="B32" s="95">
        <v>1</v>
      </c>
      <c r="C32" s="96" t="s">
        <v>487</v>
      </c>
      <c r="D32" s="95" t="s">
        <v>1817</v>
      </c>
      <c r="E32" s="103" t="s">
        <v>1816</v>
      </c>
      <c r="F32" s="95" t="s">
        <v>1808</v>
      </c>
      <c r="G32" s="95" t="s">
        <v>1815</v>
      </c>
      <c r="H32" s="92"/>
      <c r="I32" s="92"/>
      <c r="J32" s="92"/>
    </row>
    <row r="33" spans="1:10" ht="26.1" customHeight="1">
      <c r="A33" s="95" t="s">
        <v>1811</v>
      </c>
      <c r="B33" s="95">
        <v>1</v>
      </c>
      <c r="C33" s="96" t="s">
        <v>487</v>
      </c>
      <c r="D33" s="95" t="s">
        <v>1814</v>
      </c>
      <c r="E33" s="96" t="s">
        <v>1813</v>
      </c>
      <c r="F33" s="97" t="s">
        <v>1808</v>
      </c>
      <c r="G33" s="97" t="s">
        <v>1812</v>
      </c>
      <c r="H33" s="92"/>
      <c r="I33" s="92"/>
      <c r="J33" s="92"/>
    </row>
    <row r="34" spans="1:10" ht="26.1" customHeight="1">
      <c r="A34" s="95" t="s">
        <v>1811</v>
      </c>
      <c r="B34" s="95">
        <v>1</v>
      </c>
      <c r="C34" s="96" t="s">
        <v>487</v>
      </c>
      <c r="D34" s="97" t="s">
        <v>1810</v>
      </c>
      <c r="E34" s="103" t="s">
        <v>1809</v>
      </c>
      <c r="F34" s="97" t="s">
        <v>1808</v>
      </c>
      <c r="G34" s="97" t="s">
        <v>1807</v>
      </c>
      <c r="H34" s="92"/>
      <c r="I34" s="92"/>
      <c r="J34" s="92"/>
    </row>
    <row r="35" spans="1:10" ht="26.1" customHeight="1">
      <c r="A35" s="95" t="s">
        <v>1730</v>
      </c>
      <c r="B35" s="95">
        <v>1</v>
      </c>
      <c r="C35" s="96" t="s">
        <v>487</v>
      </c>
      <c r="D35" s="97" t="s">
        <v>1806</v>
      </c>
      <c r="E35" s="96" t="s">
        <v>1805</v>
      </c>
      <c r="F35" s="97" t="s">
        <v>463</v>
      </c>
      <c r="G35" s="97" t="s">
        <v>1804</v>
      </c>
      <c r="H35" s="92"/>
      <c r="I35" s="92"/>
      <c r="J35" s="92"/>
    </row>
    <row r="36" spans="1:10" ht="26.1" customHeight="1">
      <c r="A36" s="95" t="s">
        <v>1730</v>
      </c>
      <c r="B36" s="95">
        <v>1</v>
      </c>
      <c r="C36" s="96" t="s">
        <v>487</v>
      </c>
      <c r="D36" s="97" t="s">
        <v>1803</v>
      </c>
      <c r="E36" s="96" t="s">
        <v>1797</v>
      </c>
      <c r="F36" s="97" t="s">
        <v>465</v>
      </c>
      <c r="G36" s="97" t="s">
        <v>1802</v>
      </c>
      <c r="H36" s="92"/>
      <c r="I36" s="92"/>
      <c r="J36" s="92"/>
    </row>
    <row r="37" spans="1:10" ht="26.1" customHeight="1">
      <c r="A37" s="95" t="s">
        <v>1730</v>
      </c>
      <c r="B37" s="95">
        <v>1</v>
      </c>
      <c r="C37" s="96" t="s">
        <v>487</v>
      </c>
      <c r="D37" s="97" t="s">
        <v>1801</v>
      </c>
      <c r="E37" s="96" t="s">
        <v>1800</v>
      </c>
      <c r="F37" s="97" t="s">
        <v>463</v>
      </c>
      <c r="G37" s="97" t="s">
        <v>1799</v>
      </c>
      <c r="H37" s="92"/>
      <c r="I37" s="92"/>
      <c r="J37" s="92"/>
    </row>
    <row r="38" spans="1:10" ht="26.1" customHeight="1">
      <c r="A38" s="95" t="s">
        <v>1730</v>
      </c>
      <c r="B38" s="95">
        <v>1</v>
      </c>
      <c r="C38" s="96" t="s">
        <v>487</v>
      </c>
      <c r="D38" s="97" t="s">
        <v>1798</v>
      </c>
      <c r="E38" s="96" t="s">
        <v>1797</v>
      </c>
      <c r="F38" s="97" t="s">
        <v>465</v>
      </c>
      <c r="G38" s="97" t="s">
        <v>1796</v>
      </c>
      <c r="H38" s="92"/>
      <c r="I38" s="92"/>
      <c r="J38" s="92"/>
    </row>
    <row r="39" spans="1:10" ht="26.1" customHeight="1">
      <c r="A39" s="95" t="s">
        <v>1730</v>
      </c>
      <c r="B39" s="95">
        <v>1</v>
      </c>
      <c r="C39" s="96" t="s">
        <v>487</v>
      </c>
      <c r="D39" s="97" t="s">
        <v>1795</v>
      </c>
      <c r="E39" s="96" t="s">
        <v>1794</v>
      </c>
      <c r="F39" s="97" t="s">
        <v>463</v>
      </c>
      <c r="G39" s="97" t="s">
        <v>1793</v>
      </c>
      <c r="H39" s="92"/>
      <c r="I39" s="92"/>
      <c r="J39" s="92"/>
    </row>
    <row r="40" spans="1:10" ht="26.1" customHeight="1">
      <c r="A40" s="95" t="s">
        <v>1730</v>
      </c>
      <c r="B40" s="95">
        <v>1</v>
      </c>
      <c r="C40" s="96" t="s">
        <v>487</v>
      </c>
      <c r="D40" s="97" t="s">
        <v>1792</v>
      </c>
      <c r="E40" s="96" t="s">
        <v>1791</v>
      </c>
      <c r="F40" s="97" t="s">
        <v>1790</v>
      </c>
      <c r="G40" s="97" t="s">
        <v>1789</v>
      </c>
      <c r="H40" s="92"/>
      <c r="I40" s="92"/>
      <c r="J40" s="92"/>
    </row>
    <row r="41" spans="1:10" ht="26.1" customHeight="1">
      <c r="A41" s="95" t="s">
        <v>1730</v>
      </c>
      <c r="B41" s="95">
        <v>1</v>
      </c>
      <c r="C41" s="96" t="s">
        <v>487</v>
      </c>
      <c r="D41" s="97" t="s">
        <v>1788</v>
      </c>
      <c r="E41" s="103" t="s">
        <v>1787</v>
      </c>
      <c r="F41" s="97" t="s">
        <v>1786</v>
      </c>
      <c r="G41" s="97" t="s">
        <v>1785</v>
      </c>
      <c r="H41" s="92"/>
      <c r="I41" s="92"/>
      <c r="J41" s="92"/>
    </row>
    <row r="42" spans="1:10" ht="26.1" customHeight="1">
      <c r="A42" s="95" t="s">
        <v>1730</v>
      </c>
      <c r="B42" s="95">
        <v>1</v>
      </c>
      <c r="C42" s="96" t="s">
        <v>487</v>
      </c>
      <c r="D42" s="97" t="s">
        <v>1784</v>
      </c>
      <c r="E42" s="104" t="s">
        <v>1783</v>
      </c>
      <c r="F42" s="97" t="s">
        <v>1782</v>
      </c>
      <c r="G42" s="97" t="s">
        <v>1781</v>
      </c>
      <c r="H42" s="92"/>
      <c r="I42" s="92"/>
      <c r="J42" s="92"/>
    </row>
    <row r="43" spans="1:10" ht="26.1" customHeight="1">
      <c r="A43" s="95" t="s">
        <v>1730</v>
      </c>
      <c r="B43" s="95">
        <v>1</v>
      </c>
      <c r="C43" s="96" t="s">
        <v>487</v>
      </c>
      <c r="D43" s="97" t="s">
        <v>1780</v>
      </c>
      <c r="E43" s="96" t="s">
        <v>1779</v>
      </c>
      <c r="F43" s="97" t="s">
        <v>1778</v>
      </c>
      <c r="G43" s="97" t="s">
        <v>1777</v>
      </c>
      <c r="H43" s="92"/>
      <c r="I43" s="92"/>
      <c r="J43" s="92"/>
    </row>
    <row r="44" spans="1:10" ht="26.1" customHeight="1">
      <c r="A44" s="95" t="s">
        <v>1730</v>
      </c>
      <c r="B44" s="95">
        <v>1</v>
      </c>
      <c r="C44" s="96" t="s">
        <v>487</v>
      </c>
      <c r="D44" s="97" t="s">
        <v>1776</v>
      </c>
      <c r="E44" s="96" t="s">
        <v>1775</v>
      </c>
      <c r="F44" s="97" t="s">
        <v>464</v>
      </c>
      <c r="G44" s="97" t="s">
        <v>1774</v>
      </c>
      <c r="H44" s="92"/>
      <c r="I44" s="92"/>
      <c r="J44" s="92"/>
    </row>
    <row r="45" spans="1:10" ht="26.1" customHeight="1">
      <c r="A45" s="95" t="s">
        <v>1730</v>
      </c>
      <c r="B45" s="95">
        <v>1</v>
      </c>
      <c r="C45" s="96" t="s">
        <v>487</v>
      </c>
      <c r="D45" s="97" t="s">
        <v>1773</v>
      </c>
      <c r="E45" s="96" t="s">
        <v>1772</v>
      </c>
      <c r="F45" s="97" t="s">
        <v>1771</v>
      </c>
      <c r="G45" s="97" t="s">
        <v>1770</v>
      </c>
      <c r="H45" s="92"/>
      <c r="I45" s="92"/>
      <c r="J45" s="92"/>
    </row>
    <row r="46" spans="1:10" ht="26.1" customHeight="1">
      <c r="A46" s="95" t="s">
        <v>1730</v>
      </c>
      <c r="B46" s="95">
        <v>1</v>
      </c>
      <c r="C46" s="96" t="s">
        <v>487</v>
      </c>
      <c r="D46" s="97" t="s">
        <v>1769</v>
      </c>
      <c r="E46" s="96" t="s">
        <v>1768</v>
      </c>
      <c r="F46" s="97" t="s">
        <v>1767</v>
      </c>
      <c r="G46" s="97" t="s">
        <v>595</v>
      </c>
      <c r="H46" s="92"/>
      <c r="I46" s="92"/>
      <c r="J46" s="92"/>
    </row>
    <row r="47" spans="1:10" ht="26.1" customHeight="1">
      <c r="A47" s="95" t="s">
        <v>1730</v>
      </c>
      <c r="B47" s="95">
        <v>1</v>
      </c>
      <c r="C47" s="96" t="s">
        <v>487</v>
      </c>
      <c r="D47" s="97" t="s">
        <v>1766</v>
      </c>
      <c r="E47" s="103" t="s">
        <v>1765</v>
      </c>
      <c r="F47" s="97" t="s">
        <v>1764</v>
      </c>
      <c r="G47" s="97" t="s">
        <v>1763</v>
      </c>
      <c r="H47" s="92"/>
      <c r="I47" s="92"/>
      <c r="J47" s="92"/>
    </row>
    <row r="48" spans="1:10" ht="26.1" customHeight="1">
      <c r="A48" s="95" t="s">
        <v>1730</v>
      </c>
      <c r="B48" s="95">
        <v>1</v>
      </c>
      <c r="C48" s="96" t="s">
        <v>487</v>
      </c>
      <c r="D48" s="97" t="s">
        <v>1762</v>
      </c>
      <c r="E48" s="96" t="s">
        <v>1761</v>
      </c>
      <c r="F48" s="97" t="s">
        <v>1760</v>
      </c>
      <c r="G48" s="97" t="s">
        <v>1759</v>
      </c>
      <c r="H48" s="92"/>
      <c r="I48" s="92"/>
      <c r="J48" s="92"/>
    </row>
    <row r="49" spans="1:10" ht="26.1" customHeight="1">
      <c r="A49" s="95" t="s">
        <v>1730</v>
      </c>
      <c r="B49" s="95">
        <v>1</v>
      </c>
      <c r="C49" s="96" t="s">
        <v>487</v>
      </c>
      <c r="D49" s="97" t="s">
        <v>1758</v>
      </c>
      <c r="E49" s="103" t="s">
        <v>1757</v>
      </c>
      <c r="F49" s="97" t="s">
        <v>1756</v>
      </c>
      <c r="G49" s="97" t="s">
        <v>1755</v>
      </c>
      <c r="H49" s="92"/>
      <c r="I49" s="92"/>
      <c r="J49" s="92"/>
    </row>
    <row r="50" spans="1:10" ht="26.1" customHeight="1">
      <c r="A50" s="95" t="s">
        <v>1730</v>
      </c>
      <c r="B50" s="95">
        <v>1</v>
      </c>
      <c r="C50" s="96" t="s">
        <v>487</v>
      </c>
      <c r="D50" s="97" t="s">
        <v>1754</v>
      </c>
      <c r="E50" s="103" t="s">
        <v>1753</v>
      </c>
      <c r="F50" s="97" t="s">
        <v>1752</v>
      </c>
      <c r="G50" s="97" t="s">
        <v>1751</v>
      </c>
      <c r="H50" s="92"/>
      <c r="I50" s="92"/>
      <c r="J50" s="92"/>
    </row>
    <row r="51" spans="1:10" ht="26.1" customHeight="1">
      <c r="A51" s="95" t="s">
        <v>1730</v>
      </c>
      <c r="B51" s="95">
        <v>1</v>
      </c>
      <c r="C51" s="96" t="s">
        <v>487</v>
      </c>
      <c r="D51" s="97" t="s">
        <v>1750</v>
      </c>
      <c r="E51" s="96" t="s">
        <v>1749</v>
      </c>
      <c r="F51" s="97" t="s">
        <v>1748</v>
      </c>
      <c r="G51" s="97" t="s">
        <v>1747</v>
      </c>
      <c r="H51" s="92"/>
      <c r="I51" s="92"/>
      <c r="J51" s="92"/>
    </row>
    <row r="52" spans="1:10" ht="26.1" customHeight="1">
      <c r="A52" s="95" t="s">
        <v>1730</v>
      </c>
      <c r="B52" s="95">
        <v>1</v>
      </c>
      <c r="C52" s="96" t="s">
        <v>487</v>
      </c>
      <c r="D52" s="97" t="s">
        <v>1746</v>
      </c>
      <c r="E52" s="96" t="s">
        <v>1745</v>
      </c>
      <c r="F52" s="97" t="s">
        <v>1744</v>
      </c>
      <c r="G52" s="97" t="s">
        <v>1743</v>
      </c>
      <c r="H52" s="92"/>
      <c r="I52" s="92"/>
      <c r="J52" s="92"/>
    </row>
    <row r="53" spans="1:10" ht="26.1" customHeight="1">
      <c r="A53" s="95" t="s">
        <v>1730</v>
      </c>
      <c r="B53" s="95">
        <v>1</v>
      </c>
      <c r="C53" s="96" t="s">
        <v>487</v>
      </c>
      <c r="D53" s="97" t="s">
        <v>1742</v>
      </c>
      <c r="E53" s="96" t="s">
        <v>1741</v>
      </c>
      <c r="F53" s="97" t="s">
        <v>1740</v>
      </c>
      <c r="G53" s="97" t="s">
        <v>1739</v>
      </c>
      <c r="H53" s="92"/>
      <c r="I53" s="92"/>
      <c r="J53" s="92"/>
    </row>
    <row r="54" spans="1:10" ht="26.1" customHeight="1">
      <c r="A54" s="95" t="s">
        <v>1730</v>
      </c>
      <c r="B54" s="95">
        <v>1</v>
      </c>
      <c r="C54" s="96" t="s">
        <v>487</v>
      </c>
      <c r="D54" s="97" t="s">
        <v>1738</v>
      </c>
      <c r="E54" s="96" t="s">
        <v>1737</v>
      </c>
      <c r="F54" s="97" t="s">
        <v>1736</v>
      </c>
      <c r="G54" s="97" t="s">
        <v>1735</v>
      </c>
      <c r="H54" s="92"/>
      <c r="I54" s="92"/>
      <c r="J54" s="92"/>
    </row>
    <row r="55" spans="1:10" ht="26.1" customHeight="1">
      <c r="A55" s="95" t="s">
        <v>1730</v>
      </c>
      <c r="B55" s="95">
        <v>1</v>
      </c>
      <c r="C55" s="96" t="s">
        <v>487</v>
      </c>
      <c r="D55" s="97" t="s">
        <v>1734</v>
      </c>
      <c r="E55" s="96" t="s">
        <v>1733</v>
      </c>
      <c r="F55" s="97" t="s">
        <v>1732</v>
      </c>
      <c r="G55" s="97" t="s">
        <v>1731</v>
      </c>
      <c r="H55" s="92"/>
      <c r="I55" s="92"/>
      <c r="J55" s="92"/>
    </row>
    <row r="56" spans="1:10" ht="26.1" customHeight="1">
      <c r="A56" s="95" t="s">
        <v>1730</v>
      </c>
      <c r="B56" s="95">
        <v>1</v>
      </c>
      <c r="C56" s="96" t="s">
        <v>487</v>
      </c>
      <c r="D56" s="97" t="s">
        <v>1729</v>
      </c>
      <c r="E56" s="103" t="s">
        <v>1728</v>
      </c>
      <c r="F56" s="97" t="s">
        <v>466</v>
      </c>
      <c r="G56" s="97" t="s">
        <v>1727</v>
      </c>
      <c r="H56" s="92"/>
      <c r="I56" s="92"/>
      <c r="J56" s="92"/>
    </row>
    <row r="57" spans="1:10" ht="26.1" customHeight="1">
      <c r="A57" s="95" t="s">
        <v>1649</v>
      </c>
      <c r="B57" s="95">
        <v>1</v>
      </c>
      <c r="C57" s="96" t="s">
        <v>487</v>
      </c>
      <c r="D57" s="95" t="s">
        <v>1726</v>
      </c>
      <c r="E57" s="96" t="s">
        <v>1725</v>
      </c>
      <c r="F57" s="95" t="s">
        <v>1718</v>
      </c>
      <c r="G57" s="95" t="s">
        <v>1724</v>
      </c>
      <c r="H57" s="92"/>
      <c r="I57" s="92"/>
      <c r="J57" s="92"/>
    </row>
    <row r="58" spans="1:10" ht="26.1" customHeight="1">
      <c r="A58" s="95" t="s">
        <v>1649</v>
      </c>
      <c r="B58" s="95">
        <v>1</v>
      </c>
      <c r="C58" s="96" t="s">
        <v>487</v>
      </c>
      <c r="D58" s="95" t="s">
        <v>1723</v>
      </c>
      <c r="E58" s="96" t="s">
        <v>1722</v>
      </c>
      <c r="F58" s="95" t="s">
        <v>1718</v>
      </c>
      <c r="G58" s="95" t="s">
        <v>1721</v>
      </c>
      <c r="H58" s="92"/>
      <c r="I58" s="92"/>
      <c r="J58" s="92"/>
    </row>
    <row r="59" spans="1:10" ht="26.1" customHeight="1">
      <c r="A59" s="95" t="s">
        <v>1649</v>
      </c>
      <c r="B59" s="95">
        <v>1</v>
      </c>
      <c r="C59" s="96" t="s">
        <v>487</v>
      </c>
      <c r="D59" s="95" t="s">
        <v>1720</v>
      </c>
      <c r="E59" s="96" t="s">
        <v>1719</v>
      </c>
      <c r="F59" s="95" t="s">
        <v>1718</v>
      </c>
      <c r="G59" s="95" t="s">
        <v>1717</v>
      </c>
      <c r="H59" s="92"/>
      <c r="I59" s="92"/>
      <c r="J59" s="92"/>
    </row>
    <row r="60" spans="1:10" ht="26.1" customHeight="1">
      <c r="A60" s="95" t="s">
        <v>1649</v>
      </c>
      <c r="B60" s="95">
        <v>1</v>
      </c>
      <c r="C60" s="96" t="s">
        <v>487</v>
      </c>
      <c r="D60" s="95" t="s">
        <v>1716</v>
      </c>
      <c r="E60" s="96" t="s">
        <v>1715</v>
      </c>
      <c r="F60" s="95" t="s">
        <v>1714</v>
      </c>
      <c r="G60" s="95" t="s">
        <v>1713</v>
      </c>
      <c r="H60" s="92"/>
      <c r="I60" s="92"/>
      <c r="J60" s="92"/>
    </row>
    <row r="61" spans="1:10" ht="26.1" customHeight="1">
      <c r="A61" s="95" t="s">
        <v>1649</v>
      </c>
      <c r="B61" s="95">
        <v>1</v>
      </c>
      <c r="C61" s="96" t="s">
        <v>487</v>
      </c>
      <c r="D61" s="95" t="s">
        <v>1712</v>
      </c>
      <c r="E61" s="96" t="s">
        <v>1711</v>
      </c>
      <c r="F61" s="95" t="s">
        <v>1710</v>
      </c>
      <c r="G61" s="95" t="s">
        <v>1709</v>
      </c>
      <c r="H61" s="92"/>
      <c r="I61" s="92"/>
      <c r="J61" s="92"/>
    </row>
    <row r="62" spans="1:10" ht="26.1" customHeight="1">
      <c r="A62" s="95" t="s">
        <v>1649</v>
      </c>
      <c r="B62" s="95">
        <v>1</v>
      </c>
      <c r="C62" s="96" t="s">
        <v>487</v>
      </c>
      <c r="D62" s="95" t="s">
        <v>1708</v>
      </c>
      <c r="E62" s="96" t="s">
        <v>1707</v>
      </c>
      <c r="F62" s="95" t="s">
        <v>1706</v>
      </c>
      <c r="G62" s="95" t="s">
        <v>1705</v>
      </c>
      <c r="H62" s="92"/>
      <c r="I62" s="92"/>
      <c r="J62" s="92"/>
    </row>
    <row r="63" spans="1:10" ht="26.1" customHeight="1">
      <c r="A63" s="95" t="s">
        <v>1649</v>
      </c>
      <c r="B63" s="95">
        <v>1</v>
      </c>
      <c r="C63" s="96" t="s">
        <v>487</v>
      </c>
      <c r="D63" s="95" t="s">
        <v>1704</v>
      </c>
      <c r="E63" s="96" t="s">
        <v>1703</v>
      </c>
      <c r="F63" s="95" t="s">
        <v>1702</v>
      </c>
      <c r="G63" s="95" t="s">
        <v>1701</v>
      </c>
      <c r="H63" s="92"/>
      <c r="I63" s="92"/>
      <c r="J63" s="92"/>
    </row>
    <row r="64" spans="1:10" ht="26.1" customHeight="1">
      <c r="A64" s="95" t="s">
        <v>1649</v>
      </c>
      <c r="B64" s="95">
        <v>1</v>
      </c>
      <c r="C64" s="96" t="s">
        <v>487</v>
      </c>
      <c r="D64" s="95" t="s">
        <v>1700</v>
      </c>
      <c r="E64" s="96" t="s">
        <v>1699</v>
      </c>
      <c r="F64" s="95" t="s">
        <v>1698</v>
      </c>
      <c r="G64" s="95" t="s">
        <v>1697</v>
      </c>
      <c r="H64" s="92"/>
      <c r="I64" s="92"/>
      <c r="J64" s="92"/>
    </row>
    <row r="65" spans="1:10" ht="26.1" customHeight="1">
      <c r="A65" s="95" t="s">
        <v>1649</v>
      </c>
      <c r="B65" s="95">
        <v>1</v>
      </c>
      <c r="C65" s="96" t="s">
        <v>487</v>
      </c>
      <c r="D65" s="95" t="s">
        <v>1696</v>
      </c>
      <c r="E65" s="96" t="s">
        <v>1695</v>
      </c>
      <c r="F65" s="95" t="s">
        <v>1694</v>
      </c>
      <c r="G65" s="95" t="s">
        <v>1693</v>
      </c>
      <c r="H65" s="92"/>
      <c r="I65" s="92"/>
      <c r="J65" s="92"/>
    </row>
    <row r="66" spans="1:10" ht="26.1" customHeight="1">
      <c r="A66" s="95" t="s">
        <v>1649</v>
      </c>
      <c r="B66" s="95">
        <v>1</v>
      </c>
      <c r="C66" s="96" t="s">
        <v>487</v>
      </c>
      <c r="D66" s="95" t="s">
        <v>1692</v>
      </c>
      <c r="E66" s="96" t="s">
        <v>1691</v>
      </c>
      <c r="F66" s="95" t="s">
        <v>1690</v>
      </c>
      <c r="G66" s="95" t="s">
        <v>1689</v>
      </c>
      <c r="H66" s="92"/>
      <c r="I66" s="92"/>
      <c r="J66" s="92"/>
    </row>
    <row r="67" spans="1:10" ht="26.1" customHeight="1">
      <c r="A67" s="95" t="s">
        <v>1649</v>
      </c>
      <c r="B67" s="95">
        <v>1</v>
      </c>
      <c r="C67" s="96" t="s">
        <v>487</v>
      </c>
      <c r="D67" s="95" t="s">
        <v>1688</v>
      </c>
      <c r="E67" s="96" t="s">
        <v>1687</v>
      </c>
      <c r="F67" s="95" t="s">
        <v>1686</v>
      </c>
      <c r="G67" s="95" t="s">
        <v>1685</v>
      </c>
      <c r="H67" s="92"/>
      <c r="I67" s="92"/>
      <c r="J67" s="92"/>
    </row>
    <row r="68" spans="1:10" ht="26.1" customHeight="1">
      <c r="A68" s="95" t="s">
        <v>1649</v>
      </c>
      <c r="B68" s="95">
        <v>1</v>
      </c>
      <c r="C68" s="96" t="s">
        <v>487</v>
      </c>
      <c r="D68" s="95" t="s">
        <v>1684</v>
      </c>
      <c r="E68" s="96" t="s">
        <v>1683</v>
      </c>
      <c r="F68" s="95" t="s">
        <v>1682</v>
      </c>
      <c r="G68" s="95" t="s">
        <v>1681</v>
      </c>
      <c r="H68" s="92"/>
      <c r="I68" s="92"/>
      <c r="J68" s="92"/>
    </row>
    <row r="69" spans="1:10" ht="26.1" customHeight="1">
      <c r="A69" s="95" t="s">
        <v>1649</v>
      </c>
      <c r="B69" s="95">
        <v>1</v>
      </c>
      <c r="C69" s="96" t="s">
        <v>487</v>
      </c>
      <c r="D69" s="95" t="s">
        <v>1680</v>
      </c>
      <c r="E69" s="96" t="s">
        <v>1679</v>
      </c>
      <c r="F69" s="95" t="s">
        <v>1678</v>
      </c>
      <c r="G69" s="95" t="s">
        <v>1677</v>
      </c>
      <c r="H69" s="92"/>
      <c r="I69" s="92"/>
      <c r="J69" s="92"/>
    </row>
    <row r="70" spans="1:10" ht="26.1" customHeight="1">
      <c r="A70" s="95" t="s">
        <v>1649</v>
      </c>
      <c r="B70" s="95">
        <v>1</v>
      </c>
      <c r="C70" s="96" t="s">
        <v>487</v>
      </c>
      <c r="D70" s="95" t="s">
        <v>1676</v>
      </c>
      <c r="E70" s="96" t="s">
        <v>1675</v>
      </c>
      <c r="F70" s="95" t="s">
        <v>1674</v>
      </c>
      <c r="G70" s="95" t="s">
        <v>1673</v>
      </c>
      <c r="H70" s="92"/>
      <c r="I70" s="92"/>
      <c r="J70" s="92"/>
    </row>
    <row r="71" spans="1:10" ht="26.1" customHeight="1">
      <c r="A71" s="95" t="s">
        <v>1649</v>
      </c>
      <c r="B71" s="95">
        <v>1</v>
      </c>
      <c r="C71" s="96" t="s">
        <v>487</v>
      </c>
      <c r="D71" s="95" t="s">
        <v>1672</v>
      </c>
      <c r="E71" s="96" t="s">
        <v>1671</v>
      </c>
      <c r="F71" s="95" t="s">
        <v>1670</v>
      </c>
      <c r="G71" s="95" t="s">
        <v>1669</v>
      </c>
      <c r="H71" s="92"/>
      <c r="I71" s="92"/>
      <c r="J71" s="92"/>
    </row>
    <row r="72" spans="1:10" ht="26.1" customHeight="1">
      <c r="A72" s="95" t="s">
        <v>1649</v>
      </c>
      <c r="B72" s="95">
        <v>1</v>
      </c>
      <c r="C72" s="96" t="s">
        <v>487</v>
      </c>
      <c r="D72" s="95" t="s">
        <v>1668</v>
      </c>
      <c r="E72" s="96" t="s">
        <v>1667</v>
      </c>
      <c r="F72" s="95" t="s">
        <v>1666</v>
      </c>
      <c r="G72" s="95" t="s">
        <v>1277</v>
      </c>
      <c r="H72" s="92"/>
      <c r="I72" s="92"/>
      <c r="J72" s="92"/>
    </row>
    <row r="73" spans="1:10" ht="26.1" customHeight="1">
      <c r="A73" s="95" t="s">
        <v>1649</v>
      </c>
      <c r="B73" s="95">
        <v>1</v>
      </c>
      <c r="C73" s="96" t="s">
        <v>487</v>
      </c>
      <c r="D73" s="95" t="s">
        <v>1665</v>
      </c>
      <c r="E73" s="96" t="s">
        <v>1664</v>
      </c>
      <c r="F73" s="95" t="s">
        <v>1663</v>
      </c>
      <c r="G73" s="95" t="s">
        <v>1662</v>
      </c>
      <c r="H73" s="92"/>
      <c r="I73" s="92"/>
      <c r="J73" s="92"/>
    </row>
    <row r="74" spans="1:10" ht="26.1" customHeight="1">
      <c r="A74" s="95" t="s">
        <v>1649</v>
      </c>
      <c r="B74" s="95">
        <v>1</v>
      </c>
      <c r="C74" s="96" t="s">
        <v>487</v>
      </c>
      <c r="D74" s="95" t="s">
        <v>1661</v>
      </c>
      <c r="E74" s="102" t="s">
        <v>1660</v>
      </c>
      <c r="F74" s="95" t="s">
        <v>1659</v>
      </c>
      <c r="G74" s="95" t="s">
        <v>1658</v>
      </c>
      <c r="H74" s="92"/>
      <c r="I74" s="92"/>
      <c r="J74" s="92"/>
    </row>
    <row r="75" spans="1:10" ht="26.1" customHeight="1">
      <c r="A75" s="95" t="s">
        <v>1649</v>
      </c>
      <c r="B75" s="95">
        <v>1</v>
      </c>
      <c r="C75" s="96" t="s">
        <v>487</v>
      </c>
      <c r="D75" s="95" t="s">
        <v>1657</v>
      </c>
      <c r="E75" s="96" t="s">
        <v>1656</v>
      </c>
      <c r="F75" s="95" t="s">
        <v>1655</v>
      </c>
      <c r="G75" s="95" t="s">
        <v>1654</v>
      </c>
      <c r="H75" s="92"/>
      <c r="I75" s="92"/>
      <c r="J75" s="92"/>
    </row>
    <row r="76" spans="1:10" ht="26.1" customHeight="1">
      <c r="A76" s="95" t="s">
        <v>1649</v>
      </c>
      <c r="B76" s="95">
        <v>1</v>
      </c>
      <c r="C76" s="96" t="s">
        <v>487</v>
      </c>
      <c r="D76" s="95" t="s">
        <v>1653</v>
      </c>
      <c r="E76" s="96" t="s">
        <v>1652</v>
      </c>
      <c r="F76" s="95" t="s">
        <v>1651</v>
      </c>
      <c r="G76" s="95" t="s">
        <v>1650</v>
      </c>
      <c r="H76" s="92"/>
      <c r="I76" s="92"/>
      <c r="J76" s="92"/>
    </row>
    <row r="77" spans="1:10" ht="26.1" customHeight="1">
      <c r="A77" s="95" t="s">
        <v>1649</v>
      </c>
      <c r="B77" s="95">
        <v>1</v>
      </c>
      <c r="C77" s="96" t="s">
        <v>487</v>
      </c>
      <c r="D77" s="95" t="s">
        <v>1648</v>
      </c>
      <c r="E77" s="96" t="s">
        <v>1647</v>
      </c>
      <c r="F77" s="95" t="s">
        <v>1646</v>
      </c>
      <c r="G77" s="95" t="s">
        <v>1645</v>
      </c>
      <c r="H77" s="92"/>
      <c r="I77" s="92"/>
      <c r="J77" s="92"/>
    </row>
    <row r="78" spans="1:10" s="91" customFormat="1" ht="26.1" customHeight="1">
      <c r="A78" s="95" t="s">
        <v>1601</v>
      </c>
      <c r="B78" s="95">
        <v>1</v>
      </c>
      <c r="C78" s="96" t="s">
        <v>487</v>
      </c>
      <c r="D78" s="95" t="s">
        <v>1644</v>
      </c>
      <c r="E78" s="96" t="s">
        <v>1642</v>
      </c>
      <c r="F78" s="95" t="s">
        <v>1641</v>
      </c>
      <c r="G78" s="95" t="s">
        <v>1640</v>
      </c>
      <c r="H78" s="94"/>
      <c r="I78" s="94"/>
      <c r="J78" s="94"/>
    </row>
    <row r="79" spans="1:10" ht="26.1" customHeight="1">
      <c r="A79" s="95" t="s">
        <v>1601</v>
      </c>
      <c r="B79" s="95">
        <v>1</v>
      </c>
      <c r="C79" s="96" t="s">
        <v>487</v>
      </c>
      <c r="D79" s="95" t="s">
        <v>1643</v>
      </c>
      <c r="E79" s="96" t="s">
        <v>1642</v>
      </c>
      <c r="F79" s="95" t="s">
        <v>1641</v>
      </c>
      <c r="G79" s="95" t="s">
        <v>1640</v>
      </c>
      <c r="H79" s="92"/>
      <c r="I79" s="92"/>
      <c r="J79" s="92"/>
    </row>
    <row r="80" spans="1:10" ht="26.1" customHeight="1">
      <c r="A80" s="95" t="s">
        <v>1601</v>
      </c>
      <c r="B80" s="95">
        <v>1</v>
      </c>
      <c r="C80" s="96" t="s">
        <v>487</v>
      </c>
      <c r="D80" s="95" t="s">
        <v>1639</v>
      </c>
      <c r="E80" s="96" t="s">
        <v>1638</v>
      </c>
      <c r="F80" s="95" t="s">
        <v>1637</v>
      </c>
      <c r="G80" s="95" t="s">
        <v>1636</v>
      </c>
      <c r="H80" s="92"/>
      <c r="I80" s="92"/>
      <c r="J80" s="92"/>
    </row>
    <row r="81" spans="1:10" ht="26.1" customHeight="1">
      <c r="A81" s="95" t="s">
        <v>1601</v>
      </c>
      <c r="B81" s="95">
        <v>1</v>
      </c>
      <c r="C81" s="96" t="s">
        <v>487</v>
      </c>
      <c r="D81" s="95" t="s">
        <v>1635</v>
      </c>
      <c r="E81" s="96" t="s">
        <v>1634</v>
      </c>
      <c r="F81" s="95" t="s">
        <v>1633</v>
      </c>
      <c r="G81" s="95" t="s">
        <v>1632</v>
      </c>
      <c r="H81" s="92"/>
      <c r="I81" s="92"/>
      <c r="J81" s="92"/>
    </row>
    <row r="82" spans="1:10" ht="26.1" customHeight="1">
      <c r="A82" s="95" t="s">
        <v>1601</v>
      </c>
      <c r="B82" s="95">
        <v>1</v>
      </c>
      <c r="C82" s="96" t="s">
        <v>487</v>
      </c>
      <c r="D82" s="95" t="s">
        <v>1631</v>
      </c>
      <c r="E82" s="96" t="s">
        <v>1630</v>
      </c>
      <c r="F82" s="95" t="s">
        <v>1629</v>
      </c>
      <c r="G82" s="95" t="s">
        <v>1628</v>
      </c>
      <c r="H82" s="92"/>
      <c r="I82" s="92"/>
      <c r="J82" s="92"/>
    </row>
    <row r="83" spans="1:10" ht="26.1" customHeight="1">
      <c r="A83" s="95" t="s">
        <v>1601</v>
      </c>
      <c r="B83" s="95">
        <v>1</v>
      </c>
      <c r="C83" s="96" t="s">
        <v>487</v>
      </c>
      <c r="D83" s="95" t="s">
        <v>1627</v>
      </c>
      <c r="E83" s="96" t="s">
        <v>1626</v>
      </c>
      <c r="F83" s="95" t="s">
        <v>1625</v>
      </c>
      <c r="G83" s="95" t="s">
        <v>1624</v>
      </c>
      <c r="H83" s="92"/>
      <c r="I83" s="92"/>
      <c r="J83" s="92"/>
    </row>
    <row r="84" spans="1:10" ht="26.1" customHeight="1">
      <c r="A84" s="95" t="s">
        <v>1601</v>
      </c>
      <c r="B84" s="95">
        <v>1</v>
      </c>
      <c r="C84" s="96" t="s">
        <v>487</v>
      </c>
      <c r="D84" s="95" t="s">
        <v>1623</v>
      </c>
      <c r="E84" s="96" t="s">
        <v>1622</v>
      </c>
      <c r="F84" s="95" t="s">
        <v>1621</v>
      </c>
      <c r="G84" s="95" t="s">
        <v>1301</v>
      </c>
      <c r="H84" s="92"/>
      <c r="I84" s="92"/>
      <c r="J84" s="92"/>
    </row>
    <row r="85" spans="1:10" ht="26.1" customHeight="1">
      <c r="A85" s="95" t="s">
        <v>1601</v>
      </c>
      <c r="B85" s="95">
        <v>1</v>
      </c>
      <c r="C85" s="96" t="s">
        <v>487</v>
      </c>
      <c r="D85" s="95" t="s">
        <v>1620</v>
      </c>
      <c r="E85" s="96" t="s">
        <v>1619</v>
      </c>
      <c r="F85" s="95" t="s">
        <v>1618</v>
      </c>
      <c r="G85" s="95" t="s">
        <v>1617</v>
      </c>
      <c r="H85" s="92"/>
      <c r="I85" s="92"/>
      <c r="J85" s="92"/>
    </row>
    <row r="86" spans="1:10" ht="26.1" customHeight="1">
      <c r="A86" s="95" t="s">
        <v>1601</v>
      </c>
      <c r="B86" s="95">
        <v>1</v>
      </c>
      <c r="C86" s="96" t="s">
        <v>487</v>
      </c>
      <c r="D86" s="95" t="s">
        <v>1616</v>
      </c>
      <c r="E86" s="96" t="s">
        <v>1615</v>
      </c>
      <c r="F86" s="95" t="s">
        <v>1614</v>
      </c>
      <c r="G86" s="95" t="s">
        <v>1613</v>
      </c>
      <c r="H86" s="92"/>
      <c r="I86" s="92"/>
      <c r="J86" s="92"/>
    </row>
    <row r="87" spans="1:10" ht="26.1" customHeight="1">
      <c r="A87" s="95" t="s">
        <v>1601</v>
      </c>
      <c r="B87" s="95">
        <v>1</v>
      </c>
      <c r="C87" s="96" t="s">
        <v>487</v>
      </c>
      <c r="D87" s="95" t="s">
        <v>1612</v>
      </c>
      <c r="E87" s="96" t="s">
        <v>1611</v>
      </c>
      <c r="F87" s="95" t="s">
        <v>1610</v>
      </c>
      <c r="G87" s="95" t="s">
        <v>1128</v>
      </c>
      <c r="H87" s="92"/>
      <c r="I87" s="92"/>
      <c r="J87" s="92"/>
    </row>
    <row r="88" spans="1:10" ht="26.1" customHeight="1">
      <c r="A88" s="95" t="s">
        <v>1601</v>
      </c>
      <c r="B88" s="95">
        <v>1</v>
      </c>
      <c r="C88" s="96" t="s">
        <v>487</v>
      </c>
      <c r="D88" s="95" t="s">
        <v>1609</v>
      </c>
      <c r="E88" s="96" t="s">
        <v>1608</v>
      </c>
      <c r="F88" s="95" t="s">
        <v>1607</v>
      </c>
      <c r="G88" s="95" t="s">
        <v>1606</v>
      </c>
      <c r="H88" s="92"/>
      <c r="I88" s="92"/>
      <c r="J88" s="92"/>
    </row>
    <row r="89" spans="1:10" ht="26.1" customHeight="1">
      <c r="A89" s="95" t="s">
        <v>1601</v>
      </c>
      <c r="B89" s="95">
        <v>1</v>
      </c>
      <c r="C89" s="96" t="s">
        <v>487</v>
      </c>
      <c r="D89" s="95" t="s">
        <v>1605</v>
      </c>
      <c r="E89" s="96" t="s">
        <v>1604</v>
      </c>
      <c r="F89" s="95" t="s">
        <v>1603</v>
      </c>
      <c r="G89" s="95" t="s">
        <v>1602</v>
      </c>
      <c r="H89" s="92"/>
      <c r="I89" s="92"/>
      <c r="J89" s="92"/>
    </row>
    <row r="90" spans="1:10" ht="26.1" customHeight="1">
      <c r="A90" s="95" t="s">
        <v>1601</v>
      </c>
      <c r="B90" s="95">
        <v>1</v>
      </c>
      <c r="C90" s="96" t="s">
        <v>487</v>
      </c>
      <c r="D90" s="95" t="s">
        <v>1600</v>
      </c>
      <c r="E90" s="96" t="s">
        <v>1599</v>
      </c>
      <c r="F90" s="95" t="s">
        <v>1598</v>
      </c>
      <c r="G90" s="95" t="s">
        <v>1597</v>
      </c>
      <c r="H90" s="92"/>
      <c r="I90" s="92"/>
      <c r="J90" s="92"/>
    </row>
    <row r="91" spans="1:10" ht="26.1" customHeight="1">
      <c r="A91" s="95" t="s">
        <v>1495</v>
      </c>
      <c r="B91" s="95">
        <v>1</v>
      </c>
      <c r="C91" s="96" t="s">
        <v>487</v>
      </c>
      <c r="D91" s="95" t="s">
        <v>1596</v>
      </c>
      <c r="E91" s="96" t="s">
        <v>1595</v>
      </c>
      <c r="F91" s="95" t="s">
        <v>1577</v>
      </c>
      <c r="G91" s="95" t="s">
        <v>1594</v>
      </c>
      <c r="H91" s="92"/>
      <c r="I91" s="92"/>
      <c r="J91" s="92"/>
    </row>
    <row r="92" spans="1:10" ht="26.1" customHeight="1">
      <c r="A92" s="95" t="s">
        <v>1495</v>
      </c>
      <c r="B92" s="95">
        <v>1</v>
      </c>
      <c r="C92" s="96" t="s">
        <v>487</v>
      </c>
      <c r="D92" s="95" t="s">
        <v>1593</v>
      </c>
      <c r="E92" s="96" t="s">
        <v>1587</v>
      </c>
      <c r="F92" s="95" t="s">
        <v>1577</v>
      </c>
      <c r="G92" s="95" t="s">
        <v>1592</v>
      </c>
      <c r="H92" s="92"/>
      <c r="I92" s="92"/>
      <c r="J92" s="92"/>
    </row>
    <row r="93" spans="1:10" ht="26.1" customHeight="1">
      <c r="A93" s="95" t="s">
        <v>1495</v>
      </c>
      <c r="B93" s="95">
        <v>1</v>
      </c>
      <c r="C93" s="96" t="s">
        <v>487</v>
      </c>
      <c r="D93" s="95" t="s">
        <v>1591</v>
      </c>
      <c r="E93" s="96" t="s">
        <v>1590</v>
      </c>
      <c r="F93" s="95" t="s">
        <v>1577</v>
      </c>
      <c r="G93" s="95" t="s">
        <v>1589</v>
      </c>
      <c r="H93" s="92"/>
      <c r="I93" s="92"/>
      <c r="J93" s="92"/>
    </row>
    <row r="94" spans="1:10" ht="26.1" customHeight="1">
      <c r="A94" s="95" t="s">
        <v>1495</v>
      </c>
      <c r="B94" s="95">
        <v>1</v>
      </c>
      <c r="C94" s="96" t="s">
        <v>487</v>
      </c>
      <c r="D94" s="95" t="s">
        <v>1588</v>
      </c>
      <c r="E94" s="96" t="s">
        <v>1587</v>
      </c>
      <c r="F94" s="95" t="s">
        <v>1577</v>
      </c>
      <c r="G94" s="95" t="s">
        <v>1586</v>
      </c>
      <c r="H94" s="92"/>
      <c r="I94" s="92"/>
      <c r="J94" s="92"/>
    </row>
    <row r="95" spans="1:10" ht="26.1" customHeight="1">
      <c r="A95" s="95" t="s">
        <v>1495</v>
      </c>
      <c r="B95" s="95">
        <v>1</v>
      </c>
      <c r="C95" s="96" t="s">
        <v>487</v>
      </c>
      <c r="D95" s="95" t="s">
        <v>1585</v>
      </c>
      <c r="E95" s="96" t="s">
        <v>1584</v>
      </c>
      <c r="F95" s="95" t="s">
        <v>1577</v>
      </c>
      <c r="G95" s="95" t="s">
        <v>1583</v>
      </c>
      <c r="H95" s="92"/>
      <c r="I95" s="92"/>
      <c r="J95" s="92"/>
    </row>
    <row r="96" spans="1:10" ht="26.1" customHeight="1">
      <c r="A96" s="95" t="s">
        <v>1495</v>
      </c>
      <c r="B96" s="95">
        <v>1</v>
      </c>
      <c r="C96" s="96" t="s">
        <v>487</v>
      </c>
      <c r="D96" s="95" t="s">
        <v>1582</v>
      </c>
      <c r="E96" s="96" t="s">
        <v>1581</v>
      </c>
      <c r="F96" s="95" t="s">
        <v>1577</v>
      </c>
      <c r="G96" s="95" t="s">
        <v>1580</v>
      </c>
      <c r="H96" s="92"/>
      <c r="I96" s="92"/>
      <c r="J96" s="92"/>
    </row>
    <row r="97" spans="1:10" ht="26.1" customHeight="1">
      <c r="A97" s="95" t="s">
        <v>1495</v>
      </c>
      <c r="B97" s="95">
        <v>1</v>
      </c>
      <c r="C97" s="96" t="s">
        <v>487</v>
      </c>
      <c r="D97" s="95" t="s">
        <v>1579</v>
      </c>
      <c r="E97" s="96" t="s">
        <v>1578</v>
      </c>
      <c r="F97" s="95" t="s">
        <v>1577</v>
      </c>
      <c r="G97" s="95" t="s">
        <v>1576</v>
      </c>
      <c r="H97" s="92"/>
      <c r="I97" s="92"/>
      <c r="J97" s="92"/>
    </row>
    <row r="98" spans="1:10" ht="26.1" customHeight="1">
      <c r="A98" s="95" t="s">
        <v>1495</v>
      </c>
      <c r="B98" s="95">
        <v>1</v>
      </c>
      <c r="C98" s="96" t="s">
        <v>487</v>
      </c>
      <c r="D98" s="95" t="s">
        <v>1575</v>
      </c>
      <c r="E98" s="96" t="s">
        <v>1574</v>
      </c>
      <c r="F98" s="95" t="s">
        <v>1573</v>
      </c>
      <c r="G98" s="95" t="s">
        <v>1572</v>
      </c>
      <c r="H98" s="92"/>
      <c r="I98" s="92"/>
      <c r="J98" s="92"/>
    </row>
    <row r="99" spans="1:10" ht="26.1" customHeight="1">
      <c r="A99" s="95" t="s">
        <v>1495</v>
      </c>
      <c r="B99" s="95">
        <v>1</v>
      </c>
      <c r="C99" s="96" t="s">
        <v>487</v>
      </c>
      <c r="D99" s="95" t="s">
        <v>1571</v>
      </c>
      <c r="E99" s="96" t="s">
        <v>1570</v>
      </c>
      <c r="F99" s="95" t="s">
        <v>1569</v>
      </c>
      <c r="G99" s="95" t="s">
        <v>1568</v>
      </c>
      <c r="H99" s="92"/>
      <c r="I99" s="92"/>
      <c r="J99" s="92"/>
    </row>
    <row r="100" spans="1:10" ht="26.1" customHeight="1">
      <c r="A100" s="95" t="s">
        <v>1495</v>
      </c>
      <c r="B100" s="95">
        <v>1</v>
      </c>
      <c r="C100" s="96" t="s">
        <v>487</v>
      </c>
      <c r="D100" s="95" t="s">
        <v>1567</v>
      </c>
      <c r="E100" s="96" t="s">
        <v>1566</v>
      </c>
      <c r="F100" s="95" t="s">
        <v>1565</v>
      </c>
      <c r="G100" s="95" t="s">
        <v>1564</v>
      </c>
      <c r="H100" s="92"/>
      <c r="I100" s="92"/>
      <c r="J100" s="92"/>
    </row>
    <row r="101" spans="1:10" ht="26.1" customHeight="1">
      <c r="A101" s="95" t="s">
        <v>1495</v>
      </c>
      <c r="B101" s="95">
        <v>1</v>
      </c>
      <c r="C101" s="96" t="s">
        <v>487</v>
      </c>
      <c r="D101" s="95" t="s">
        <v>1563</v>
      </c>
      <c r="E101" s="96" t="s">
        <v>1562</v>
      </c>
      <c r="F101" s="95" t="s">
        <v>1561</v>
      </c>
      <c r="G101" s="95" t="s">
        <v>1560</v>
      </c>
      <c r="H101" s="92"/>
      <c r="I101" s="92"/>
      <c r="J101" s="92"/>
    </row>
    <row r="102" spans="1:10" ht="26.1" customHeight="1">
      <c r="A102" s="95" t="s">
        <v>1495</v>
      </c>
      <c r="B102" s="95">
        <v>1</v>
      </c>
      <c r="C102" s="96" t="s">
        <v>487</v>
      </c>
      <c r="D102" s="95" t="s">
        <v>1559</v>
      </c>
      <c r="E102" s="96" t="s">
        <v>1558</v>
      </c>
      <c r="F102" s="95" t="s">
        <v>1557</v>
      </c>
      <c r="G102" s="95" t="s">
        <v>1556</v>
      </c>
      <c r="H102" s="92"/>
      <c r="I102" s="92"/>
      <c r="J102" s="92"/>
    </row>
    <row r="103" spans="1:10" ht="26.1" customHeight="1">
      <c r="A103" s="95" t="s">
        <v>1495</v>
      </c>
      <c r="B103" s="95">
        <v>1</v>
      </c>
      <c r="C103" s="96" t="s">
        <v>487</v>
      </c>
      <c r="D103" s="95" t="s">
        <v>1555</v>
      </c>
      <c r="E103" s="96" t="s">
        <v>1554</v>
      </c>
      <c r="F103" s="95" t="s">
        <v>1553</v>
      </c>
      <c r="G103" s="95" t="s">
        <v>1552</v>
      </c>
      <c r="H103" s="92"/>
      <c r="I103" s="92"/>
      <c r="J103" s="92"/>
    </row>
    <row r="104" spans="1:10" ht="26.1" customHeight="1">
      <c r="A104" s="95" t="s">
        <v>1495</v>
      </c>
      <c r="B104" s="95">
        <v>1</v>
      </c>
      <c r="C104" s="96" t="s">
        <v>487</v>
      </c>
      <c r="D104" s="95" t="s">
        <v>1551</v>
      </c>
      <c r="E104" s="96" t="s">
        <v>1550</v>
      </c>
      <c r="F104" s="95" t="s">
        <v>1549</v>
      </c>
      <c r="G104" s="95" t="s">
        <v>1548</v>
      </c>
      <c r="H104" s="92"/>
      <c r="I104" s="92"/>
      <c r="J104" s="92"/>
    </row>
    <row r="105" spans="1:10" ht="26.1" customHeight="1">
      <c r="A105" s="95" t="s">
        <v>1495</v>
      </c>
      <c r="B105" s="95">
        <v>1</v>
      </c>
      <c r="C105" s="96" t="s">
        <v>487</v>
      </c>
      <c r="D105" s="95" t="s">
        <v>1547</v>
      </c>
      <c r="E105" s="96" t="s">
        <v>1546</v>
      </c>
      <c r="F105" s="95" t="s">
        <v>1545</v>
      </c>
      <c r="G105" s="95" t="s">
        <v>1544</v>
      </c>
      <c r="H105" s="92"/>
      <c r="I105" s="92"/>
      <c r="J105" s="92"/>
    </row>
    <row r="106" spans="1:10" ht="26.1" customHeight="1">
      <c r="A106" s="95" t="s">
        <v>1495</v>
      </c>
      <c r="B106" s="95">
        <v>1</v>
      </c>
      <c r="C106" s="96" t="s">
        <v>487</v>
      </c>
      <c r="D106" s="95" t="s">
        <v>1543</v>
      </c>
      <c r="E106" s="96" t="s">
        <v>1542</v>
      </c>
      <c r="F106" s="95" t="s">
        <v>1541</v>
      </c>
      <c r="G106" s="95" t="s">
        <v>1540</v>
      </c>
      <c r="H106" s="92"/>
      <c r="I106" s="92"/>
      <c r="J106" s="92"/>
    </row>
    <row r="107" spans="1:10" ht="26.1" customHeight="1">
      <c r="A107" s="95" t="s">
        <v>1495</v>
      </c>
      <c r="B107" s="95">
        <v>1</v>
      </c>
      <c r="C107" s="96" t="s">
        <v>487</v>
      </c>
      <c r="D107" s="95" t="s">
        <v>1539</v>
      </c>
      <c r="E107" s="96" t="s">
        <v>1538</v>
      </c>
      <c r="F107" s="95" t="s">
        <v>1537</v>
      </c>
      <c r="G107" s="95" t="s">
        <v>1536</v>
      </c>
      <c r="H107" s="92"/>
      <c r="I107" s="92"/>
      <c r="J107" s="92"/>
    </row>
    <row r="108" spans="1:10" ht="26.1" customHeight="1">
      <c r="A108" s="95" t="s">
        <v>1495</v>
      </c>
      <c r="B108" s="95">
        <v>1</v>
      </c>
      <c r="C108" s="96" t="s">
        <v>487</v>
      </c>
      <c r="D108" s="95" t="s">
        <v>1535</v>
      </c>
      <c r="E108" s="96" t="s">
        <v>1534</v>
      </c>
      <c r="F108" s="95" t="s">
        <v>1533</v>
      </c>
      <c r="G108" s="95" t="s">
        <v>1532</v>
      </c>
      <c r="H108" s="92"/>
      <c r="I108" s="92"/>
      <c r="J108" s="92"/>
    </row>
    <row r="109" spans="1:10" ht="26.1" customHeight="1">
      <c r="A109" s="95" t="s">
        <v>1495</v>
      </c>
      <c r="B109" s="95">
        <v>1</v>
      </c>
      <c r="C109" s="96" t="s">
        <v>487</v>
      </c>
      <c r="D109" s="95" t="s">
        <v>1531</v>
      </c>
      <c r="E109" s="96" t="s">
        <v>1530</v>
      </c>
      <c r="F109" s="95" t="s">
        <v>1529</v>
      </c>
      <c r="G109" s="95" t="s">
        <v>1528</v>
      </c>
      <c r="H109" s="92"/>
      <c r="I109" s="92"/>
      <c r="J109" s="92"/>
    </row>
    <row r="110" spans="1:10" ht="26.1" customHeight="1">
      <c r="A110" s="95" t="s">
        <v>1495</v>
      </c>
      <c r="B110" s="95">
        <v>1</v>
      </c>
      <c r="C110" s="96" t="s">
        <v>487</v>
      </c>
      <c r="D110" s="95" t="s">
        <v>1527</v>
      </c>
      <c r="E110" s="96" t="s">
        <v>1526</v>
      </c>
      <c r="F110" s="95" t="s">
        <v>1525</v>
      </c>
      <c r="G110" s="95" t="s">
        <v>1524</v>
      </c>
      <c r="H110" s="92"/>
      <c r="I110" s="92"/>
      <c r="J110" s="92"/>
    </row>
    <row r="111" spans="1:10" ht="26.1" customHeight="1">
      <c r="A111" s="95" t="s">
        <v>1495</v>
      </c>
      <c r="B111" s="95">
        <v>1</v>
      </c>
      <c r="C111" s="96" t="s">
        <v>487</v>
      </c>
      <c r="D111" s="95" t="s">
        <v>1523</v>
      </c>
      <c r="E111" s="96" t="s">
        <v>1522</v>
      </c>
      <c r="F111" s="95" t="s">
        <v>1521</v>
      </c>
      <c r="G111" s="95" t="s">
        <v>1520</v>
      </c>
      <c r="H111" s="92"/>
      <c r="I111" s="92"/>
      <c r="J111" s="92"/>
    </row>
    <row r="112" spans="1:10" ht="26.1" customHeight="1">
      <c r="A112" s="95" t="s">
        <v>1495</v>
      </c>
      <c r="B112" s="95">
        <v>1</v>
      </c>
      <c r="C112" s="96" t="s">
        <v>487</v>
      </c>
      <c r="D112" s="95" t="s">
        <v>1519</v>
      </c>
      <c r="E112" s="96" t="s">
        <v>1518</v>
      </c>
      <c r="F112" s="95" t="s">
        <v>1517</v>
      </c>
      <c r="G112" s="95" t="s">
        <v>1516</v>
      </c>
      <c r="H112" s="92"/>
      <c r="I112" s="92"/>
      <c r="J112" s="92"/>
    </row>
    <row r="113" spans="1:10" ht="26.1" customHeight="1">
      <c r="A113" s="95" t="s">
        <v>1495</v>
      </c>
      <c r="B113" s="95">
        <v>1</v>
      </c>
      <c r="C113" s="96" t="s">
        <v>487</v>
      </c>
      <c r="D113" s="95" t="s">
        <v>1515</v>
      </c>
      <c r="E113" s="96" t="s">
        <v>1514</v>
      </c>
      <c r="F113" s="95" t="s">
        <v>1513</v>
      </c>
      <c r="G113" s="95" t="s">
        <v>1512</v>
      </c>
      <c r="H113" s="92"/>
      <c r="I113" s="92"/>
      <c r="J113" s="92"/>
    </row>
    <row r="114" spans="1:10" ht="26.1" customHeight="1">
      <c r="A114" s="95" t="s">
        <v>1495</v>
      </c>
      <c r="B114" s="95">
        <v>1</v>
      </c>
      <c r="C114" s="96" t="s">
        <v>487</v>
      </c>
      <c r="D114" s="95" t="s">
        <v>1511</v>
      </c>
      <c r="E114" s="96" t="s">
        <v>1510</v>
      </c>
      <c r="F114" s="95" t="s">
        <v>1509</v>
      </c>
      <c r="G114" s="95" t="s">
        <v>1508</v>
      </c>
      <c r="H114" s="92"/>
      <c r="I114" s="92"/>
      <c r="J114" s="92"/>
    </row>
    <row r="115" spans="1:10" ht="26.1" customHeight="1">
      <c r="A115" s="95" t="s">
        <v>1495</v>
      </c>
      <c r="B115" s="95">
        <v>1</v>
      </c>
      <c r="C115" s="96" t="s">
        <v>487</v>
      </c>
      <c r="D115" s="95" t="s">
        <v>1507</v>
      </c>
      <c r="E115" s="96" t="s">
        <v>1506</v>
      </c>
      <c r="F115" s="95" t="s">
        <v>1505</v>
      </c>
      <c r="G115" s="95" t="s">
        <v>1504</v>
      </c>
      <c r="H115" s="92"/>
      <c r="I115" s="92"/>
      <c r="J115" s="92"/>
    </row>
    <row r="116" spans="1:10" ht="26.1" customHeight="1">
      <c r="A116" s="95" t="s">
        <v>1495</v>
      </c>
      <c r="B116" s="95">
        <v>1</v>
      </c>
      <c r="C116" s="96" t="s">
        <v>487</v>
      </c>
      <c r="D116" s="95" t="s">
        <v>1503</v>
      </c>
      <c r="E116" s="96" t="s">
        <v>1502</v>
      </c>
      <c r="F116" s="95" t="s">
        <v>1501</v>
      </c>
      <c r="G116" s="95" t="s">
        <v>1500</v>
      </c>
      <c r="H116" s="92"/>
      <c r="I116" s="92"/>
      <c r="J116" s="92"/>
    </row>
    <row r="117" spans="1:10" ht="26.1" customHeight="1">
      <c r="A117" s="95" t="s">
        <v>1495</v>
      </c>
      <c r="B117" s="95">
        <v>1</v>
      </c>
      <c r="C117" s="96" t="s">
        <v>487</v>
      </c>
      <c r="D117" s="95" t="s">
        <v>1499</v>
      </c>
      <c r="E117" s="96" t="s">
        <v>1498</v>
      </c>
      <c r="F117" s="95" t="s">
        <v>1497</v>
      </c>
      <c r="G117" s="95" t="s">
        <v>1496</v>
      </c>
      <c r="H117" s="92"/>
      <c r="I117" s="92"/>
      <c r="J117" s="92"/>
    </row>
    <row r="118" spans="1:10" ht="26.1" customHeight="1">
      <c r="A118" s="95" t="s">
        <v>1495</v>
      </c>
      <c r="B118" s="95">
        <v>1</v>
      </c>
      <c r="C118" s="96" t="s">
        <v>487</v>
      </c>
      <c r="D118" s="95" t="s">
        <v>1494</v>
      </c>
      <c r="E118" s="96" t="s">
        <v>1493</v>
      </c>
      <c r="F118" s="95" t="s">
        <v>1492</v>
      </c>
      <c r="G118" s="95" t="s">
        <v>1491</v>
      </c>
      <c r="H118" s="92"/>
      <c r="I118" s="92"/>
      <c r="J118" s="92"/>
    </row>
    <row r="119" spans="1:10" s="91" customFormat="1" ht="26.1" customHeight="1">
      <c r="A119" s="95" t="s">
        <v>1401</v>
      </c>
      <c r="B119" s="95">
        <v>1</v>
      </c>
      <c r="C119" s="96" t="s">
        <v>487</v>
      </c>
      <c r="D119" s="97" t="s">
        <v>1490</v>
      </c>
      <c r="E119" s="96" t="s">
        <v>1468</v>
      </c>
      <c r="F119" s="97" t="s">
        <v>1467</v>
      </c>
      <c r="G119" s="97" t="s">
        <v>1466</v>
      </c>
      <c r="H119" s="94"/>
      <c r="I119" s="94"/>
      <c r="J119" s="94"/>
    </row>
    <row r="120" spans="1:10" ht="26.1" customHeight="1">
      <c r="A120" s="95" t="s">
        <v>1401</v>
      </c>
      <c r="B120" s="95">
        <v>1</v>
      </c>
      <c r="C120" s="96" t="s">
        <v>487</v>
      </c>
      <c r="D120" s="97" t="s">
        <v>1489</v>
      </c>
      <c r="E120" s="96" t="s">
        <v>1483</v>
      </c>
      <c r="F120" s="97" t="s">
        <v>1482</v>
      </c>
      <c r="G120" s="97" t="s">
        <v>1488</v>
      </c>
      <c r="H120" s="92"/>
      <c r="I120" s="92"/>
      <c r="J120" s="92"/>
    </row>
    <row r="121" spans="1:10" ht="26.1" customHeight="1">
      <c r="A121" s="95" t="s">
        <v>1401</v>
      </c>
      <c r="B121" s="95">
        <v>1</v>
      </c>
      <c r="C121" s="96" t="s">
        <v>487</v>
      </c>
      <c r="D121" s="97" t="s">
        <v>1487</v>
      </c>
      <c r="E121" s="96" t="s">
        <v>1486</v>
      </c>
      <c r="F121" s="97" t="s">
        <v>1467</v>
      </c>
      <c r="G121" s="97" t="s">
        <v>1485</v>
      </c>
      <c r="H121" s="92"/>
      <c r="I121" s="92"/>
      <c r="J121" s="92"/>
    </row>
    <row r="122" spans="1:10" ht="26.1" customHeight="1">
      <c r="A122" s="95" t="s">
        <v>1401</v>
      </c>
      <c r="B122" s="95">
        <v>1</v>
      </c>
      <c r="C122" s="96" t="s">
        <v>487</v>
      </c>
      <c r="D122" s="97" t="s">
        <v>1484</v>
      </c>
      <c r="E122" s="96" t="s">
        <v>1483</v>
      </c>
      <c r="F122" s="97" t="s">
        <v>1482</v>
      </c>
      <c r="G122" s="97" t="s">
        <v>1481</v>
      </c>
      <c r="H122" s="92"/>
      <c r="I122" s="92"/>
      <c r="J122" s="92"/>
    </row>
    <row r="123" spans="1:10" ht="26.1" customHeight="1">
      <c r="A123" s="95" t="s">
        <v>1401</v>
      </c>
      <c r="B123" s="95">
        <v>1</v>
      </c>
      <c r="C123" s="96" t="s">
        <v>487</v>
      </c>
      <c r="D123" s="97" t="s">
        <v>1480</v>
      </c>
      <c r="E123" s="96" t="s">
        <v>1468</v>
      </c>
      <c r="F123" s="97" t="s">
        <v>1467</v>
      </c>
      <c r="G123" s="97" t="s">
        <v>1466</v>
      </c>
      <c r="H123" s="92"/>
      <c r="I123" s="92"/>
      <c r="J123" s="92"/>
    </row>
    <row r="124" spans="1:10" ht="26.1" customHeight="1">
      <c r="A124" s="95" t="s">
        <v>1401</v>
      </c>
      <c r="B124" s="95">
        <v>1</v>
      </c>
      <c r="C124" s="96" t="s">
        <v>487</v>
      </c>
      <c r="D124" s="97" t="s">
        <v>1479</v>
      </c>
      <c r="E124" s="96" t="s">
        <v>1478</v>
      </c>
      <c r="F124" s="97" t="s">
        <v>1467</v>
      </c>
      <c r="G124" s="97" t="s">
        <v>1477</v>
      </c>
      <c r="H124" s="92"/>
      <c r="I124" s="92"/>
      <c r="J124" s="92"/>
    </row>
    <row r="125" spans="1:10" ht="26.1" customHeight="1">
      <c r="A125" s="95" t="s">
        <v>1401</v>
      </c>
      <c r="B125" s="95">
        <v>1</v>
      </c>
      <c r="C125" s="96" t="s">
        <v>487</v>
      </c>
      <c r="D125" s="97" t="s">
        <v>1476</v>
      </c>
      <c r="E125" s="96" t="s">
        <v>1475</v>
      </c>
      <c r="F125" s="97" t="s">
        <v>1467</v>
      </c>
      <c r="G125" s="97" t="s">
        <v>1474</v>
      </c>
      <c r="H125" s="92"/>
      <c r="I125" s="92"/>
      <c r="J125" s="92"/>
    </row>
    <row r="126" spans="1:10" ht="26.1" customHeight="1">
      <c r="A126" s="95" t="s">
        <v>1401</v>
      </c>
      <c r="B126" s="95">
        <v>1</v>
      </c>
      <c r="C126" s="96" t="s">
        <v>487</v>
      </c>
      <c r="D126" s="97" t="s">
        <v>1473</v>
      </c>
      <c r="E126" s="96" t="s">
        <v>1468</v>
      </c>
      <c r="F126" s="97" t="s">
        <v>1467</v>
      </c>
      <c r="G126" s="97" t="s">
        <v>1466</v>
      </c>
      <c r="H126" s="92"/>
      <c r="I126" s="92"/>
      <c r="J126" s="92"/>
    </row>
    <row r="127" spans="1:10" ht="26.1" customHeight="1">
      <c r="A127" s="95" t="s">
        <v>1401</v>
      </c>
      <c r="B127" s="95">
        <v>1</v>
      </c>
      <c r="C127" s="96" t="s">
        <v>487</v>
      </c>
      <c r="D127" s="97" t="s">
        <v>1472</v>
      </c>
      <c r="E127" s="96" t="s">
        <v>1471</v>
      </c>
      <c r="F127" s="97" t="s">
        <v>1467</v>
      </c>
      <c r="G127" s="97" t="s">
        <v>1470</v>
      </c>
      <c r="H127" s="92"/>
      <c r="I127" s="92"/>
      <c r="J127" s="92"/>
    </row>
    <row r="128" spans="1:10" ht="26.1" customHeight="1">
      <c r="A128" s="95" t="s">
        <v>1401</v>
      </c>
      <c r="B128" s="95">
        <v>1</v>
      </c>
      <c r="C128" s="96" t="s">
        <v>487</v>
      </c>
      <c r="D128" s="97" t="s">
        <v>1469</v>
      </c>
      <c r="E128" s="96" t="s">
        <v>1468</v>
      </c>
      <c r="F128" s="97" t="s">
        <v>1467</v>
      </c>
      <c r="G128" s="97" t="s">
        <v>1466</v>
      </c>
      <c r="H128" s="92"/>
      <c r="I128" s="92"/>
      <c r="J128" s="92"/>
    </row>
    <row r="129" spans="1:10" ht="26.1" customHeight="1">
      <c r="A129" s="95" t="s">
        <v>1401</v>
      </c>
      <c r="B129" s="95">
        <v>1</v>
      </c>
      <c r="C129" s="96" t="s">
        <v>487</v>
      </c>
      <c r="D129" s="97" t="s">
        <v>1465</v>
      </c>
      <c r="E129" s="96" t="s">
        <v>1464</v>
      </c>
      <c r="F129" s="97" t="s">
        <v>1463</v>
      </c>
      <c r="G129" s="97" t="s">
        <v>1462</v>
      </c>
      <c r="H129" s="92"/>
      <c r="I129" s="92"/>
      <c r="J129" s="92"/>
    </row>
    <row r="130" spans="1:10" ht="26.1" customHeight="1">
      <c r="A130" s="95" t="s">
        <v>1401</v>
      </c>
      <c r="B130" s="95">
        <v>1</v>
      </c>
      <c r="C130" s="96" t="s">
        <v>487</v>
      </c>
      <c r="D130" s="97" t="s">
        <v>1461</v>
      </c>
      <c r="E130" s="96" t="s">
        <v>1460</v>
      </c>
      <c r="F130" s="97" t="s">
        <v>1459</v>
      </c>
      <c r="G130" s="97" t="s">
        <v>1458</v>
      </c>
      <c r="H130" s="92"/>
      <c r="I130" s="92"/>
      <c r="J130" s="92"/>
    </row>
    <row r="131" spans="1:10" ht="26.1" customHeight="1">
      <c r="A131" s="95" t="s">
        <v>1401</v>
      </c>
      <c r="B131" s="95">
        <v>1</v>
      </c>
      <c r="C131" s="96" t="s">
        <v>487</v>
      </c>
      <c r="D131" s="97" t="s">
        <v>1457</v>
      </c>
      <c r="E131" s="96" t="s">
        <v>1456</v>
      </c>
      <c r="F131" s="97" t="s">
        <v>1455</v>
      </c>
      <c r="G131" s="97" t="s">
        <v>1454</v>
      </c>
      <c r="H131" s="92"/>
      <c r="I131" s="92"/>
      <c r="J131" s="92"/>
    </row>
    <row r="132" spans="1:10" ht="26.1" customHeight="1">
      <c r="A132" s="95" t="s">
        <v>1401</v>
      </c>
      <c r="B132" s="95">
        <v>1</v>
      </c>
      <c r="C132" s="96" t="s">
        <v>487</v>
      </c>
      <c r="D132" s="97" t="s">
        <v>1453</v>
      </c>
      <c r="E132" s="96" t="s">
        <v>1452</v>
      </c>
      <c r="F132" s="97" t="s">
        <v>1451</v>
      </c>
      <c r="G132" s="97" t="s">
        <v>1450</v>
      </c>
      <c r="H132" s="92"/>
      <c r="I132" s="92"/>
      <c r="J132" s="92"/>
    </row>
    <row r="133" spans="1:10" ht="26.1" customHeight="1">
      <c r="A133" s="95" t="s">
        <v>1401</v>
      </c>
      <c r="B133" s="95">
        <v>1</v>
      </c>
      <c r="C133" s="96" t="s">
        <v>487</v>
      </c>
      <c r="D133" s="97" t="s">
        <v>1449</v>
      </c>
      <c r="E133" s="96" t="s">
        <v>1448</v>
      </c>
      <c r="F133" s="97" t="s">
        <v>1447</v>
      </c>
      <c r="G133" s="97" t="s">
        <v>1446</v>
      </c>
      <c r="H133" s="92"/>
      <c r="I133" s="92"/>
      <c r="J133" s="92"/>
    </row>
    <row r="134" spans="1:10" ht="26.1" customHeight="1">
      <c r="A134" s="95" t="s">
        <v>1401</v>
      </c>
      <c r="B134" s="95">
        <v>1</v>
      </c>
      <c r="C134" s="96" t="s">
        <v>487</v>
      </c>
      <c r="D134" s="97" t="s">
        <v>1445</v>
      </c>
      <c r="E134" s="96" t="s">
        <v>1444</v>
      </c>
      <c r="F134" s="97" t="s">
        <v>1443</v>
      </c>
      <c r="G134" s="97" t="s">
        <v>1442</v>
      </c>
      <c r="H134" s="92"/>
      <c r="I134" s="92"/>
      <c r="J134" s="92"/>
    </row>
    <row r="135" spans="1:10" ht="26.1" customHeight="1">
      <c r="A135" s="95" t="s">
        <v>1401</v>
      </c>
      <c r="B135" s="95">
        <v>1</v>
      </c>
      <c r="C135" s="96" t="s">
        <v>487</v>
      </c>
      <c r="D135" s="97" t="s">
        <v>1441</v>
      </c>
      <c r="E135" s="96" t="s">
        <v>1440</v>
      </c>
      <c r="F135" s="97" t="s">
        <v>1439</v>
      </c>
      <c r="G135" s="97" t="s">
        <v>1438</v>
      </c>
      <c r="H135" s="92"/>
      <c r="I135" s="92"/>
      <c r="J135" s="92"/>
    </row>
    <row r="136" spans="1:10" ht="26.1" customHeight="1">
      <c r="A136" s="95" t="s">
        <v>1401</v>
      </c>
      <c r="B136" s="95">
        <v>1</v>
      </c>
      <c r="C136" s="96" t="s">
        <v>487</v>
      </c>
      <c r="D136" s="97" t="s">
        <v>1437</v>
      </c>
      <c r="E136" s="96" t="s">
        <v>1436</v>
      </c>
      <c r="F136" s="97" t="s">
        <v>1435</v>
      </c>
      <c r="G136" s="97" t="s">
        <v>1434</v>
      </c>
      <c r="H136" s="92"/>
      <c r="I136" s="92"/>
      <c r="J136" s="92"/>
    </row>
    <row r="137" spans="1:10" ht="26.1" customHeight="1">
      <c r="A137" s="95" t="s">
        <v>1401</v>
      </c>
      <c r="B137" s="95">
        <v>1</v>
      </c>
      <c r="C137" s="96" t="s">
        <v>487</v>
      </c>
      <c r="D137" s="97" t="s">
        <v>1433</v>
      </c>
      <c r="E137" s="96" t="s">
        <v>1432</v>
      </c>
      <c r="F137" s="97" t="s">
        <v>1431</v>
      </c>
      <c r="G137" s="97" t="s">
        <v>1430</v>
      </c>
      <c r="H137" s="92"/>
      <c r="I137" s="92"/>
      <c r="J137" s="92"/>
    </row>
    <row r="138" spans="1:10" ht="26.1" customHeight="1">
      <c r="A138" s="95" t="s">
        <v>1401</v>
      </c>
      <c r="B138" s="95">
        <v>1</v>
      </c>
      <c r="C138" s="96" t="s">
        <v>487</v>
      </c>
      <c r="D138" s="97" t="s">
        <v>1429</v>
      </c>
      <c r="E138" s="96" t="s">
        <v>1428</v>
      </c>
      <c r="F138" s="97" t="s">
        <v>1427</v>
      </c>
      <c r="G138" s="97" t="s">
        <v>1426</v>
      </c>
      <c r="H138" s="92"/>
      <c r="I138" s="92"/>
      <c r="J138" s="92"/>
    </row>
    <row r="139" spans="1:10" ht="26.1" customHeight="1">
      <c r="A139" s="95" t="s">
        <v>1401</v>
      </c>
      <c r="B139" s="95">
        <v>1</v>
      </c>
      <c r="C139" s="96" t="s">
        <v>487</v>
      </c>
      <c r="D139" s="97" t="s">
        <v>1425</v>
      </c>
      <c r="E139" s="96" t="s">
        <v>1424</v>
      </c>
      <c r="F139" s="97" t="s">
        <v>1423</v>
      </c>
      <c r="G139" s="97" t="s">
        <v>1422</v>
      </c>
      <c r="H139" s="92"/>
      <c r="I139" s="92"/>
      <c r="J139" s="92"/>
    </row>
    <row r="140" spans="1:10" ht="26.1" customHeight="1">
      <c r="A140" s="95" t="s">
        <v>1401</v>
      </c>
      <c r="B140" s="95">
        <v>1</v>
      </c>
      <c r="C140" s="96" t="s">
        <v>487</v>
      </c>
      <c r="D140" s="97" t="s">
        <v>1421</v>
      </c>
      <c r="E140" s="96" t="s">
        <v>1420</v>
      </c>
      <c r="F140" s="97" t="s">
        <v>1419</v>
      </c>
      <c r="G140" s="97" t="s">
        <v>1418</v>
      </c>
      <c r="H140" s="92"/>
      <c r="I140" s="92"/>
      <c r="J140" s="92"/>
    </row>
    <row r="141" spans="1:10" ht="26.1" customHeight="1">
      <c r="A141" s="95" t="s">
        <v>1401</v>
      </c>
      <c r="B141" s="95">
        <v>1</v>
      </c>
      <c r="C141" s="96" t="s">
        <v>487</v>
      </c>
      <c r="D141" s="97" t="s">
        <v>1417</v>
      </c>
      <c r="E141" s="96" t="s">
        <v>1416</v>
      </c>
      <c r="F141" s="97" t="s">
        <v>1415</v>
      </c>
      <c r="G141" s="97" t="s">
        <v>1414</v>
      </c>
      <c r="H141" s="92"/>
      <c r="I141" s="92"/>
      <c r="J141" s="92"/>
    </row>
    <row r="142" spans="1:10" ht="26.1" customHeight="1">
      <c r="A142" s="95" t="s">
        <v>1401</v>
      </c>
      <c r="B142" s="95">
        <v>1</v>
      </c>
      <c r="C142" s="96" t="s">
        <v>487</v>
      </c>
      <c r="D142" s="97" t="s">
        <v>1413</v>
      </c>
      <c r="E142" s="96" t="s">
        <v>1412</v>
      </c>
      <c r="F142" s="97" t="s">
        <v>1411</v>
      </c>
      <c r="G142" s="97" t="s">
        <v>1410</v>
      </c>
      <c r="H142" s="92"/>
      <c r="I142" s="92"/>
      <c r="J142" s="92"/>
    </row>
    <row r="143" spans="1:10" ht="26.1" customHeight="1">
      <c r="A143" s="95" t="s">
        <v>1401</v>
      </c>
      <c r="B143" s="95">
        <v>1</v>
      </c>
      <c r="C143" s="96" t="s">
        <v>487</v>
      </c>
      <c r="D143" s="97" t="s">
        <v>1409</v>
      </c>
      <c r="E143" s="96" t="s">
        <v>1408</v>
      </c>
      <c r="F143" s="97" t="s">
        <v>1407</v>
      </c>
      <c r="G143" s="97" t="s">
        <v>1406</v>
      </c>
      <c r="H143" s="92"/>
      <c r="I143" s="92"/>
      <c r="J143" s="92"/>
    </row>
    <row r="144" spans="1:10" ht="26.1" customHeight="1">
      <c r="A144" s="95" t="s">
        <v>1401</v>
      </c>
      <c r="B144" s="95">
        <v>1</v>
      </c>
      <c r="C144" s="96" t="s">
        <v>487</v>
      </c>
      <c r="D144" s="97" t="s">
        <v>1405</v>
      </c>
      <c r="E144" s="96" t="s">
        <v>1404</v>
      </c>
      <c r="F144" s="97" t="s">
        <v>1403</v>
      </c>
      <c r="G144" s="97" t="s">
        <v>1402</v>
      </c>
      <c r="H144" s="92"/>
      <c r="I144" s="92"/>
      <c r="J144" s="92"/>
    </row>
    <row r="145" spans="1:10" ht="26.1" customHeight="1">
      <c r="A145" s="95" t="s">
        <v>1401</v>
      </c>
      <c r="B145" s="95">
        <v>1</v>
      </c>
      <c r="C145" s="96" t="s">
        <v>487</v>
      </c>
      <c r="D145" s="97" t="s">
        <v>1400</v>
      </c>
      <c r="E145" s="96" t="s">
        <v>1399</v>
      </c>
      <c r="F145" s="97" t="s">
        <v>1398</v>
      </c>
      <c r="G145" s="97" t="s">
        <v>1397</v>
      </c>
      <c r="H145" s="92"/>
      <c r="I145" s="92"/>
      <c r="J145" s="92"/>
    </row>
    <row r="146" spans="1:10" ht="26.1" customHeight="1">
      <c r="A146" s="95" t="s">
        <v>1223</v>
      </c>
      <c r="B146" s="95">
        <v>1</v>
      </c>
      <c r="C146" s="96" t="s">
        <v>487</v>
      </c>
      <c r="D146" s="95" t="s">
        <v>1396</v>
      </c>
      <c r="E146" s="96" t="s">
        <v>1395</v>
      </c>
      <c r="F146" s="95" t="s">
        <v>1390</v>
      </c>
      <c r="G146" s="95" t="s">
        <v>1394</v>
      </c>
      <c r="H146" s="92"/>
      <c r="I146" s="92"/>
      <c r="J146" s="92"/>
    </row>
    <row r="147" spans="1:10" ht="26.1" customHeight="1">
      <c r="A147" s="95" t="s">
        <v>1223</v>
      </c>
      <c r="B147" s="95">
        <v>1</v>
      </c>
      <c r="C147" s="96" t="s">
        <v>487</v>
      </c>
      <c r="D147" s="95" t="s">
        <v>1393</v>
      </c>
      <c r="E147" s="96" t="s">
        <v>1234</v>
      </c>
      <c r="F147" s="95" t="s">
        <v>1220</v>
      </c>
      <c r="G147" s="95" t="s">
        <v>1233</v>
      </c>
      <c r="H147" s="92"/>
      <c r="I147" s="92"/>
      <c r="J147" s="92"/>
    </row>
    <row r="148" spans="1:10" ht="26.1" customHeight="1">
      <c r="A148" s="95" t="s">
        <v>1223</v>
      </c>
      <c r="B148" s="95">
        <v>1</v>
      </c>
      <c r="C148" s="96" t="s">
        <v>487</v>
      </c>
      <c r="D148" s="95" t="s">
        <v>1392</v>
      </c>
      <c r="E148" s="96" t="s">
        <v>1391</v>
      </c>
      <c r="F148" s="95" t="s">
        <v>1390</v>
      </c>
      <c r="G148" s="95" t="s">
        <v>1389</v>
      </c>
      <c r="H148" s="92"/>
      <c r="I148" s="92"/>
      <c r="J148" s="92"/>
    </row>
    <row r="149" spans="1:10" ht="26.1" customHeight="1">
      <c r="A149" s="95" t="s">
        <v>1223</v>
      </c>
      <c r="B149" s="95">
        <v>1</v>
      </c>
      <c r="C149" s="96" t="s">
        <v>487</v>
      </c>
      <c r="D149" s="95" t="s">
        <v>1388</v>
      </c>
      <c r="E149" s="96" t="s">
        <v>1386</v>
      </c>
      <c r="F149" s="95" t="s">
        <v>1220</v>
      </c>
      <c r="G149" s="95" t="s">
        <v>1385</v>
      </c>
      <c r="H149" s="92"/>
      <c r="I149" s="92"/>
      <c r="J149" s="92"/>
    </row>
    <row r="150" spans="1:10" ht="26.1" customHeight="1">
      <c r="A150" s="95" t="s">
        <v>1223</v>
      </c>
      <c r="B150" s="95">
        <v>1</v>
      </c>
      <c r="C150" s="96" t="s">
        <v>487</v>
      </c>
      <c r="D150" s="95" t="s">
        <v>1387</v>
      </c>
      <c r="E150" s="96" t="s">
        <v>1386</v>
      </c>
      <c r="F150" s="95" t="s">
        <v>1220</v>
      </c>
      <c r="G150" s="95" t="s">
        <v>1385</v>
      </c>
      <c r="H150" s="92"/>
      <c r="I150" s="92"/>
      <c r="J150" s="92"/>
    </row>
    <row r="151" spans="1:10" ht="26.1" customHeight="1">
      <c r="A151" s="95" t="s">
        <v>1223</v>
      </c>
      <c r="B151" s="95">
        <v>1</v>
      </c>
      <c r="C151" s="96" t="s">
        <v>487</v>
      </c>
      <c r="D151" s="95" t="s">
        <v>1384</v>
      </c>
      <c r="E151" s="96" t="s">
        <v>1383</v>
      </c>
      <c r="F151" s="95" t="s">
        <v>1382</v>
      </c>
      <c r="G151" s="95" t="s">
        <v>1381</v>
      </c>
      <c r="H151" s="92"/>
      <c r="I151" s="92"/>
      <c r="J151" s="92"/>
    </row>
    <row r="152" spans="1:10" ht="26.1" customHeight="1">
      <c r="A152" s="95" t="s">
        <v>1223</v>
      </c>
      <c r="B152" s="95">
        <v>1</v>
      </c>
      <c r="C152" s="96" t="s">
        <v>487</v>
      </c>
      <c r="D152" s="95" t="s">
        <v>1380</v>
      </c>
      <c r="E152" s="96" t="s">
        <v>1379</v>
      </c>
      <c r="F152" s="95" t="s">
        <v>1378</v>
      </c>
      <c r="G152" s="95" t="s">
        <v>1377</v>
      </c>
      <c r="H152" s="92"/>
      <c r="I152" s="92"/>
      <c r="J152" s="92"/>
    </row>
    <row r="153" spans="1:10" ht="26.1" customHeight="1">
      <c r="A153" s="95" t="s">
        <v>1223</v>
      </c>
      <c r="B153" s="95">
        <v>1</v>
      </c>
      <c r="C153" s="96" t="s">
        <v>487</v>
      </c>
      <c r="D153" s="95" t="s">
        <v>1376</v>
      </c>
      <c r="E153" s="96" t="s">
        <v>1375</v>
      </c>
      <c r="F153" s="95" t="s">
        <v>1374</v>
      </c>
      <c r="G153" s="95" t="s">
        <v>1373</v>
      </c>
      <c r="H153" s="92"/>
      <c r="I153" s="92"/>
      <c r="J153" s="92"/>
    </row>
    <row r="154" spans="1:10" ht="26.1" customHeight="1">
      <c r="A154" s="95" t="s">
        <v>1223</v>
      </c>
      <c r="B154" s="95">
        <v>1</v>
      </c>
      <c r="C154" s="96" t="s">
        <v>487</v>
      </c>
      <c r="D154" s="95" t="s">
        <v>1372</v>
      </c>
      <c r="E154" s="96" t="s">
        <v>1371</v>
      </c>
      <c r="F154" s="95" t="s">
        <v>1370</v>
      </c>
      <c r="G154" s="95" t="s">
        <v>1369</v>
      </c>
      <c r="H154" s="92"/>
      <c r="I154" s="92"/>
      <c r="J154" s="92"/>
    </row>
    <row r="155" spans="1:10" ht="26.1" customHeight="1">
      <c r="A155" s="95" t="s">
        <v>1223</v>
      </c>
      <c r="B155" s="95">
        <v>1</v>
      </c>
      <c r="C155" s="96" t="s">
        <v>487</v>
      </c>
      <c r="D155" s="95" t="s">
        <v>1368</v>
      </c>
      <c r="E155" s="96" t="s">
        <v>1367</v>
      </c>
      <c r="F155" s="95" t="s">
        <v>1366</v>
      </c>
      <c r="G155" s="95" t="s">
        <v>1365</v>
      </c>
      <c r="H155" s="92"/>
      <c r="I155" s="92"/>
      <c r="J155" s="92"/>
    </row>
    <row r="156" spans="1:10" ht="26.1" customHeight="1">
      <c r="A156" s="95" t="s">
        <v>1223</v>
      </c>
      <c r="B156" s="95">
        <v>1</v>
      </c>
      <c r="C156" s="96" t="s">
        <v>487</v>
      </c>
      <c r="D156" s="95" t="s">
        <v>1364</v>
      </c>
      <c r="E156" s="96" t="s">
        <v>1363</v>
      </c>
      <c r="F156" s="95" t="s">
        <v>1362</v>
      </c>
      <c r="G156" s="95" t="s">
        <v>1361</v>
      </c>
      <c r="H156" s="92"/>
      <c r="I156" s="92"/>
      <c r="J156" s="92"/>
    </row>
    <row r="157" spans="1:10" ht="26.1" customHeight="1">
      <c r="A157" s="95" t="s">
        <v>1223</v>
      </c>
      <c r="B157" s="95">
        <v>1</v>
      </c>
      <c r="C157" s="96" t="s">
        <v>487</v>
      </c>
      <c r="D157" s="95" t="s">
        <v>1360</v>
      </c>
      <c r="E157" s="96" t="s">
        <v>1359</v>
      </c>
      <c r="F157" s="95" t="s">
        <v>1358</v>
      </c>
      <c r="G157" s="95" t="s">
        <v>1357</v>
      </c>
      <c r="H157" s="92"/>
      <c r="I157" s="92"/>
      <c r="J157" s="92"/>
    </row>
    <row r="158" spans="1:10" ht="26.1" customHeight="1">
      <c r="A158" s="95" t="s">
        <v>1223</v>
      </c>
      <c r="B158" s="95">
        <v>1</v>
      </c>
      <c r="C158" s="96" t="s">
        <v>487</v>
      </c>
      <c r="D158" s="95" t="s">
        <v>1356</v>
      </c>
      <c r="E158" s="96" t="s">
        <v>1355</v>
      </c>
      <c r="F158" s="95" t="s">
        <v>1354</v>
      </c>
      <c r="G158" s="95" t="s">
        <v>1353</v>
      </c>
      <c r="H158" s="92"/>
      <c r="I158" s="92"/>
      <c r="J158" s="92"/>
    </row>
    <row r="159" spans="1:10" ht="26.1" customHeight="1">
      <c r="A159" s="95" t="s">
        <v>1223</v>
      </c>
      <c r="B159" s="95">
        <v>1</v>
      </c>
      <c r="C159" s="96" t="s">
        <v>487</v>
      </c>
      <c r="D159" s="95" t="s">
        <v>1352</v>
      </c>
      <c r="E159" s="96" t="s">
        <v>1351</v>
      </c>
      <c r="F159" s="95" t="s">
        <v>1350</v>
      </c>
      <c r="G159" s="95" t="s">
        <v>1349</v>
      </c>
      <c r="H159" s="92"/>
      <c r="I159" s="92"/>
      <c r="J159" s="92"/>
    </row>
    <row r="160" spans="1:10" ht="26.1" customHeight="1">
      <c r="A160" s="95" t="s">
        <v>1223</v>
      </c>
      <c r="B160" s="95">
        <v>1</v>
      </c>
      <c r="C160" s="96" t="s">
        <v>487</v>
      </c>
      <c r="D160" s="95" t="s">
        <v>1348</v>
      </c>
      <c r="E160" s="96" t="s">
        <v>1347</v>
      </c>
      <c r="F160" s="95" t="s">
        <v>1346</v>
      </c>
      <c r="G160" s="95" t="s">
        <v>1345</v>
      </c>
      <c r="H160" s="92"/>
      <c r="I160" s="92"/>
      <c r="J160" s="92"/>
    </row>
    <row r="161" spans="1:10" ht="26.1" customHeight="1">
      <c r="A161" s="95" t="s">
        <v>1223</v>
      </c>
      <c r="B161" s="95">
        <v>1</v>
      </c>
      <c r="C161" s="96" t="s">
        <v>487</v>
      </c>
      <c r="D161" s="95" t="s">
        <v>1344</v>
      </c>
      <c r="E161" s="96" t="s">
        <v>1343</v>
      </c>
      <c r="F161" s="95" t="s">
        <v>1342</v>
      </c>
      <c r="G161" s="95" t="s">
        <v>1341</v>
      </c>
      <c r="H161" s="92"/>
      <c r="I161" s="92"/>
      <c r="J161" s="92"/>
    </row>
    <row r="162" spans="1:10" ht="26.1" customHeight="1">
      <c r="A162" s="95" t="s">
        <v>1223</v>
      </c>
      <c r="B162" s="95">
        <v>1</v>
      </c>
      <c r="C162" s="96" t="s">
        <v>487</v>
      </c>
      <c r="D162" s="95" t="s">
        <v>1340</v>
      </c>
      <c r="E162" s="96" t="s">
        <v>1339</v>
      </c>
      <c r="F162" s="95" t="s">
        <v>1338</v>
      </c>
      <c r="G162" s="95" t="s">
        <v>1337</v>
      </c>
      <c r="H162" s="92"/>
      <c r="I162" s="92"/>
      <c r="J162" s="92"/>
    </row>
    <row r="163" spans="1:10" ht="26.1" customHeight="1">
      <c r="A163" s="95" t="s">
        <v>1223</v>
      </c>
      <c r="B163" s="95">
        <v>1</v>
      </c>
      <c r="C163" s="96" t="s">
        <v>487</v>
      </c>
      <c r="D163" s="95" t="s">
        <v>1336</v>
      </c>
      <c r="E163" s="96" t="s">
        <v>1335</v>
      </c>
      <c r="F163" s="95" t="s">
        <v>1334</v>
      </c>
      <c r="G163" s="95" t="s">
        <v>1333</v>
      </c>
      <c r="H163" s="92"/>
      <c r="I163" s="92"/>
      <c r="J163" s="92"/>
    </row>
    <row r="164" spans="1:10" ht="26.1" customHeight="1">
      <c r="A164" s="95" t="s">
        <v>1223</v>
      </c>
      <c r="B164" s="95">
        <v>1</v>
      </c>
      <c r="C164" s="96" t="s">
        <v>487</v>
      </c>
      <c r="D164" s="95" t="s">
        <v>1332</v>
      </c>
      <c r="E164" s="96" t="s">
        <v>1331</v>
      </c>
      <c r="F164" s="95" t="s">
        <v>1330</v>
      </c>
      <c r="G164" s="95" t="s">
        <v>1329</v>
      </c>
      <c r="H164" s="92"/>
      <c r="I164" s="92"/>
      <c r="J164" s="92"/>
    </row>
    <row r="165" spans="1:10" ht="26.1" customHeight="1">
      <c r="A165" s="95" t="s">
        <v>1223</v>
      </c>
      <c r="B165" s="95">
        <v>1</v>
      </c>
      <c r="C165" s="96" t="s">
        <v>487</v>
      </c>
      <c r="D165" s="95" t="s">
        <v>1328</v>
      </c>
      <c r="E165" s="96" t="s">
        <v>1327</v>
      </c>
      <c r="F165" s="95" t="s">
        <v>1326</v>
      </c>
      <c r="G165" s="95" t="s">
        <v>1325</v>
      </c>
      <c r="H165" s="92"/>
      <c r="I165" s="92"/>
      <c r="J165" s="92"/>
    </row>
    <row r="166" spans="1:10" ht="26.1" customHeight="1">
      <c r="A166" s="95" t="s">
        <v>1223</v>
      </c>
      <c r="B166" s="95">
        <v>1</v>
      </c>
      <c r="C166" s="96" t="s">
        <v>487</v>
      </c>
      <c r="D166" s="95" t="s">
        <v>1324</v>
      </c>
      <c r="E166" s="96" t="s">
        <v>1323</v>
      </c>
      <c r="F166" s="95" t="s">
        <v>1322</v>
      </c>
      <c r="G166" s="95" t="s">
        <v>1321</v>
      </c>
      <c r="H166" s="92"/>
      <c r="I166" s="92"/>
      <c r="J166" s="92"/>
    </row>
    <row r="167" spans="1:10" ht="26.1" customHeight="1">
      <c r="A167" s="95" t="s">
        <v>1223</v>
      </c>
      <c r="B167" s="95">
        <v>1</v>
      </c>
      <c r="C167" s="96" t="s">
        <v>487</v>
      </c>
      <c r="D167" s="95" t="s">
        <v>1320</v>
      </c>
      <c r="E167" s="96" t="s">
        <v>1319</v>
      </c>
      <c r="F167" s="95" t="s">
        <v>1318</v>
      </c>
      <c r="G167" s="95" t="s">
        <v>1317</v>
      </c>
      <c r="H167" s="92"/>
      <c r="I167" s="92"/>
      <c r="J167" s="92"/>
    </row>
    <row r="168" spans="1:10" ht="26.1" customHeight="1">
      <c r="A168" s="95" t="s">
        <v>1223</v>
      </c>
      <c r="B168" s="95">
        <v>1</v>
      </c>
      <c r="C168" s="96" t="s">
        <v>487</v>
      </c>
      <c r="D168" s="95" t="s">
        <v>1316</v>
      </c>
      <c r="E168" s="96" t="s">
        <v>1315</v>
      </c>
      <c r="F168" s="95" t="s">
        <v>1314</v>
      </c>
      <c r="G168" s="95" t="s">
        <v>1313</v>
      </c>
      <c r="H168" s="92"/>
      <c r="I168" s="92"/>
      <c r="J168" s="92"/>
    </row>
    <row r="169" spans="1:10" ht="26.1" customHeight="1">
      <c r="A169" s="95" t="s">
        <v>1223</v>
      </c>
      <c r="B169" s="95">
        <v>1</v>
      </c>
      <c r="C169" s="96" t="s">
        <v>487</v>
      </c>
      <c r="D169" s="95" t="s">
        <v>1312</v>
      </c>
      <c r="E169" s="96" t="s">
        <v>1311</v>
      </c>
      <c r="F169" s="95" t="s">
        <v>1310</v>
      </c>
      <c r="G169" s="95" t="s">
        <v>1309</v>
      </c>
      <c r="H169" s="92"/>
      <c r="I169" s="92"/>
      <c r="J169" s="92"/>
    </row>
    <row r="170" spans="1:10" ht="26.1" customHeight="1">
      <c r="A170" s="95" t="s">
        <v>1223</v>
      </c>
      <c r="B170" s="95">
        <v>1</v>
      </c>
      <c r="C170" s="96" t="s">
        <v>487</v>
      </c>
      <c r="D170" s="95" t="s">
        <v>1308</v>
      </c>
      <c r="E170" s="96" t="s">
        <v>1307</v>
      </c>
      <c r="F170" s="95" t="s">
        <v>1306</v>
      </c>
      <c r="G170" s="95" t="s">
        <v>1305</v>
      </c>
      <c r="H170" s="92"/>
      <c r="I170" s="92"/>
      <c r="J170" s="92"/>
    </row>
    <row r="171" spans="1:10" ht="26.1" customHeight="1">
      <c r="A171" s="95" t="s">
        <v>1223</v>
      </c>
      <c r="B171" s="95">
        <v>1</v>
      </c>
      <c r="C171" s="96" t="s">
        <v>487</v>
      </c>
      <c r="D171" s="95" t="s">
        <v>1304</v>
      </c>
      <c r="E171" s="96" t="s">
        <v>1303</v>
      </c>
      <c r="F171" s="95" t="s">
        <v>1302</v>
      </c>
      <c r="G171" s="95" t="s">
        <v>1301</v>
      </c>
      <c r="H171" s="92"/>
      <c r="I171" s="92"/>
      <c r="J171" s="92"/>
    </row>
    <row r="172" spans="1:10" ht="26.1" customHeight="1">
      <c r="A172" s="95" t="s">
        <v>1223</v>
      </c>
      <c r="B172" s="95">
        <v>1</v>
      </c>
      <c r="C172" s="96" t="s">
        <v>487</v>
      </c>
      <c r="D172" s="95" t="s">
        <v>1300</v>
      </c>
      <c r="E172" s="96" t="s">
        <v>1299</v>
      </c>
      <c r="F172" s="95" t="s">
        <v>1298</v>
      </c>
      <c r="G172" s="95" t="s">
        <v>1297</v>
      </c>
      <c r="H172" s="92"/>
      <c r="I172" s="92"/>
      <c r="J172" s="92"/>
    </row>
    <row r="173" spans="1:10" ht="26.1" customHeight="1">
      <c r="A173" s="95" t="s">
        <v>1223</v>
      </c>
      <c r="B173" s="95">
        <v>1</v>
      </c>
      <c r="C173" s="96" t="s">
        <v>487</v>
      </c>
      <c r="D173" s="95" t="s">
        <v>1296</v>
      </c>
      <c r="E173" s="96" t="s">
        <v>1295</v>
      </c>
      <c r="F173" s="95" t="s">
        <v>1294</v>
      </c>
      <c r="G173" s="95" t="s">
        <v>1293</v>
      </c>
      <c r="H173" s="92"/>
      <c r="I173" s="92"/>
      <c r="J173" s="92"/>
    </row>
    <row r="174" spans="1:10" ht="26.1" customHeight="1">
      <c r="A174" s="95" t="s">
        <v>1223</v>
      </c>
      <c r="B174" s="95">
        <v>1</v>
      </c>
      <c r="C174" s="96" t="s">
        <v>487</v>
      </c>
      <c r="D174" s="95" t="s">
        <v>1292</v>
      </c>
      <c r="E174" s="96" t="s">
        <v>1291</v>
      </c>
      <c r="F174" s="95" t="s">
        <v>1290</v>
      </c>
      <c r="G174" s="95" t="s">
        <v>1289</v>
      </c>
      <c r="H174" s="92"/>
      <c r="I174" s="92"/>
      <c r="J174" s="92"/>
    </row>
    <row r="175" spans="1:10" ht="26.1" customHeight="1">
      <c r="A175" s="95" t="s">
        <v>1223</v>
      </c>
      <c r="B175" s="95">
        <v>1</v>
      </c>
      <c r="C175" s="96" t="s">
        <v>487</v>
      </c>
      <c r="D175" s="95" t="s">
        <v>1288</v>
      </c>
      <c r="E175" s="96" t="s">
        <v>1287</v>
      </c>
      <c r="F175" s="95" t="s">
        <v>1286</v>
      </c>
      <c r="G175" s="95" t="s">
        <v>1285</v>
      </c>
      <c r="H175" s="92"/>
      <c r="I175" s="92"/>
      <c r="J175" s="92"/>
    </row>
    <row r="176" spans="1:10" ht="26.1" customHeight="1">
      <c r="A176" s="95" t="s">
        <v>1223</v>
      </c>
      <c r="B176" s="95">
        <v>1</v>
      </c>
      <c r="C176" s="96" t="s">
        <v>487</v>
      </c>
      <c r="D176" s="95" t="s">
        <v>1284</v>
      </c>
      <c r="E176" s="96" t="s">
        <v>1283</v>
      </c>
      <c r="F176" s="95" t="s">
        <v>1282</v>
      </c>
      <c r="G176" s="95" t="s">
        <v>1281</v>
      </c>
      <c r="H176" s="92"/>
      <c r="I176" s="92"/>
      <c r="J176" s="92"/>
    </row>
    <row r="177" spans="1:10" ht="26.1" customHeight="1">
      <c r="A177" s="95" t="s">
        <v>1223</v>
      </c>
      <c r="B177" s="95">
        <v>1</v>
      </c>
      <c r="C177" s="96" t="s">
        <v>487</v>
      </c>
      <c r="D177" s="95" t="s">
        <v>1280</v>
      </c>
      <c r="E177" s="96" t="s">
        <v>1279</v>
      </c>
      <c r="F177" s="95" t="s">
        <v>1278</v>
      </c>
      <c r="G177" s="95" t="s">
        <v>1277</v>
      </c>
      <c r="H177" s="92"/>
      <c r="I177" s="92"/>
      <c r="J177" s="92"/>
    </row>
    <row r="178" spans="1:10" ht="26.1" customHeight="1">
      <c r="A178" s="95" t="s">
        <v>1223</v>
      </c>
      <c r="B178" s="95">
        <v>1</v>
      </c>
      <c r="C178" s="96" t="s">
        <v>487</v>
      </c>
      <c r="D178" s="95" t="s">
        <v>1276</v>
      </c>
      <c r="E178" s="96" t="s">
        <v>1275</v>
      </c>
      <c r="F178" s="95" t="s">
        <v>1274</v>
      </c>
      <c r="G178" s="95" t="s">
        <v>1273</v>
      </c>
      <c r="H178" s="92"/>
      <c r="I178" s="92"/>
      <c r="J178" s="92"/>
    </row>
    <row r="179" spans="1:10" ht="26.1" customHeight="1">
      <c r="A179" s="95" t="s">
        <v>1223</v>
      </c>
      <c r="B179" s="95">
        <v>1</v>
      </c>
      <c r="C179" s="96" t="s">
        <v>487</v>
      </c>
      <c r="D179" s="95" t="s">
        <v>1272</v>
      </c>
      <c r="E179" s="96" t="s">
        <v>1271</v>
      </c>
      <c r="F179" s="95" t="s">
        <v>1270</v>
      </c>
      <c r="G179" s="95" t="s">
        <v>1269</v>
      </c>
      <c r="H179" s="92"/>
      <c r="I179" s="92"/>
      <c r="J179" s="92"/>
    </row>
    <row r="180" spans="1:10" ht="26.1" customHeight="1">
      <c r="A180" s="95" t="s">
        <v>1223</v>
      </c>
      <c r="B180" s="95">
        <v>1</v>
      </c>
      <c r="C180" s="96" t="s">
        <v>487</v>
      </c>
      <c r="D180" s="95" t="s">
        <v>1268</v>
      </c>
      <c r="E180" s="96" t="s">
        <v>1267</v>
      </c>
      <c r="F180" s="95" t="s">
        <v>1266</v>
      </c>
      <c r="G180" s="95" t="s">
        <v>1265</v>
      </c>
      <c r="H180" s="92"/>
      <c r="I180" s="92"/>
      <c r="J180" s="92"/>
    </row>
    <row r="181" spans="1:10" ht="26.1" customHeight="1">
      <c r="A181" s="95" t="s">
        <v>1223</v>
      </c>
      <c r="B181" s="95">
        <v>1</v>
      </c>
      <c r="C181" s="96" t="s">
        <v>487</v>
      </c>
      <c r="D181" s="95" t="s">
        <v>1264</v>
      </c>
      <c r="E181" s="96" t="s">
        <v>1263</v>
      </c>
      <c r="F181" s="95" t="s">
        <v>1262</v>
      </c>
      <c r="G181" s="95" t="s">
        <v>1261</v>
      </c>
      <c r="H181" s="92"/>
      <c r="I181" s="92"/>
      <c r="J181" s="92"/>
    </row>
    <row r="182" spans="1:10" ht="26.1" customHeight="1">
      <c r="A182" s="95" t="s">
        <v>1223</v>
      </c>
      <c r="B182" s="95">
        <v>1</v>
      </c>
      <c r="C182" s="96" t="s">
        <v>487</v>
      </c>
      <c r="D182" s="95" t="s">
        <v>1260</v>
      </c>
      <c r="E182" s="96" t="s">
        <v>1259</v>
      </c>
      <c r="F182" s="95" t="s">
        <v>1258</v>
      </c>
      <c r="G182" s="95" t="s">
        <v>1257</v>
      </c>
      <c r="H182" s="92"/>
      <c r="I182" s="92"/>
      <c r="J182" s="92"/>
    </row>
    <row r="183" spans="1:10" ht="26.1" customHeight="1">
      <c r="A183" s="95" t="s">
        <v>1223</v>
      </c>
      <c r="B183" s="95">
        <v>1</v>
      </c>
      <c r="C183" s="96" t="s">
        <v>487</v>
      </c>
      <c r="D183" s="95" t="s">
        <v>1256</v>
      </c>
      <c r="E183" s="96" t="s">
        <v>1255</v>
      </c>
      <c r="F183" s="95" t="s">
        <v>1254</v>
      </c>
      <c r="G183" s="95" t="s">
        <v>1253</v>
      </c>
      <c r="H183" s="92"/>
      <c r="I183" s="92"/>
      <c r="J183" s="92"/>
    </row>
    <row r="184" spans="1:10" ht="26.1" customHeight="1">
      <c r="A184" s="95" t="s">
        <v>1223</v>
      </c>
      <c r="B184" s="95">
        <v>1</v>
      </c>
      <c r="C184" s="96" t="s">
        <v>487</v>
      </c>
      <c r="D184" s="95" t="s">
        <v>1252</v>
      </c>
      <c r="E184" s="96" t="s">
        <v>1251</v>
      </c>
      <c r="F184" s="95" t="s">
        <v>1250</v>
      </c>
      <c r="G184" s="95" t="s">
        <v>1249</v>
      </c>
      <c r="H184" s="92"/>
      <c r="I184" s="92"/>
      <c r="J184" s="92"/>
    </row>
    <row r="185" spans="1:10" ht="26.1" customHeight="1">
      <c r="A185" s="95" t="s">
        <v>1223</v>
      </c>
      <c r="B185" s="95">
        <v>1</v>
      </c>
      <c r="C185" s="96" t="s">
        <v>487</v>
      </c>
      <c r="D185" s="95" t="s">
        <v>1248</v>
      </c>
      <c r="E185" s="96" t="s">
        <v>1247</v>
      </c>
      <c r="F185" s="95" t="s">
        <v>1246</v>
      </c>
      <c r="G185" s="95" t="s">
        <v>1245</v>
      </c>
      <c r="H185" s="92"/>
      <c r="I185" s="92"/>
      <c r="J185" s="92"/>
    </row>
    <row r="186" spans="1:10" ht="26.1" customHeight="1">
      <c r="A186" s="95" t="s">
        <v>1223</v>
      </c>
      <c r="B186" s="95">
        <v>1</v>
      </c>
      <c r="C186" s="96" t="s">
        <v>487</v>
      </c>
      <c r="D186" s="95" t="s">
        <v>1244</v>
      </c>
      <c r="E186" s="96" t="s">
        <v>1243</v>
      </c>
      <c r="F186" s="95" t="s">
        <v>1220</v>
      </c>
      <c r="G186" s="95" t="s">
        <v>1242</v>
      </c>
      <c r="H186" s="92"/>
      <c r="I186" s="92"/>
      <c r="J186" s="92"/>
    </row>
    <row r="187" spans="1:10" ht="26.1" customHeight="1">
      <c r="A187" s="95" t="s">
        <v>1223</v>
      </c>
      <c r="B187" s="95">
        <v>1</v>
      </c>
      <c r="C187" s="96" t="s">
        <v>487</v>
      </c>
      <c r="D187" s="95" t="s">
        <v>1241</v>
      </c>
      <c r="E187" s="96" t="s">
        <v>1240</v>
      </c>
      <c r="F187" s="95" t="s">
        <v>1220</v>
      </c>
      <c r="G187" s="95" t="s">
        <v>1239</v>
      </c>
      <c r="H187" s="92"/>
      <c r="I187" s="92"/>
      <c r="J187" s="92"/>
    </row>
    <row r="188" spans="1:10" ht="26.1" customHeight="1">
      <c r="A188" s="95" t="s">
        <v>1223</v>
      </c>
      <c r="B188" s="95">
        <v>1</v>
      </c>
      <c r="C188" s="96" t="s">
        <v>487</v>
      </c>
      <c r="D188" s="95" t="s">
        <v>1238</v>
      </c>
      <c r="E188" s="96" t="s">
        <v>1237</v>
      </c>
      <c r="F188" s="95" t="s">
        <v>1220</v>
      </c>
      <c r="G188" s="95" t="s">
        <v>1236</v>
      </c>
      <c r="H188" s="92"/>
      <c r="I188" s="92"/>
      <c r="J188" s="92"/>
    </row>
    <row r="189" spans="1:10" ht="26.1" customHeight="1">
      <c r="A189" s="95" t="s">
        <v>1223</v>
      </c>
      <c r="B189" s="95">
        <v>1</v>
      </c>
      <c r="C189" s="96" t="s">
        <v>487</v>
      </c>
      <c r="D189" s="95" t="s">
        <v>1235</v>
      </c>
      <c r="E189" s="96" t="s">
        <v>1234</v>
      </c>
      <c r="F189" s="95" t="s">
        <v>1220</v>
      </c>
      <c r="G189" s="95" t="s">
        <v>1233</v>
      </c>
      <c r="H189" s="92"/>
      <c r="I189" s="92"/>
      <c r="J189" s="92"/>
    </row>
    <row r="190" spans="1:10" ht="26.1" customHeight="1">
      <c r="A190" s="95" t="s">
        <v>1223</v>
      </c>
      <c r="B190" s="95">
        <v>1</v>
      </c>
      <c r="C190" s="96" t="s">
        <v>487</v>
      </c>
      <c r="D190" s="95" t="s">
        <v>1232</v>
      </c>
      <c r="E190" s="96" t="s">
        <v>1231</v>
      </c>
      <c r="F190" s="95" t="s">
        <v>1220</v>
      </c>
      <c r="G190" s="95" t="s">
        <v>1230</v>
      </c>
      <c r="H190" s="92"/>
      <c r="I190" s="92"/>
      <c r="J190" s="92"/>
    </row>
    <row r="191" spans="1:10" ht="26.1" customHeight="1">
      <c r="A191" s="95" t="s">
        <v>1223</v>
      </c>
      <c r="B191" s="95">
        <v>1</v>
      </c>
      <c r="C191" s="96" t="s">
        <v>487</v>
      </c>
      <c r="D191" s="95" t="s">
        <v>1229</v>
      </c>
      <c r="E191" s="96" t="s">
        <v>1228</v>
      </c>
      <c r="F191" s="95" t="s">
        <v>1220</v>
      </c>
      <c r="G191" s="95" t="s">
        <v>1227</v>
      </c>
      <c r="H191" s="92"/>
      <c r="I191" s="92"/>
      <c r="J191" s="92"/>
    </row>
    <row r="192" spans="1:10" ht="26.1" customHeight="1">
      <c r="A192" s="95" t="s">
        <v>1223</v>
      </c>
      <c r="B192" s="95">
        <v>1</v>
      </c>
      <c r="C192" s="96" t="s">
        <v>487</v>
      </c>
      <c r="D192" s="95" t="s">
        <v>1226</v>
      </c>
      <c r="E192" s="96" t="s">
        <v>1225</v>
      </c>
      <c r="F192" s="95" t="s">
        <v>1220</v>
      </c>
      <c r="G192" s="95" t="s">
        <v>1224</v>
      </c>
      <c r="H192" s="92"/>
      <c r="I192" s="92"/>
      <c r="J192" s="92"/>
    </row>
    <row r="193" spans="1:10" ht="26.1" customHeight="1">
      <c r="A193" s="95" t="s">
        <v>1223</v>
      </c>
      <c r="B193" s="95">
        <v>1</v>
      </c>
      <c r="C193" s="96" t="s">
        <v>487</v>
      </c>
      <c r="D193" s="95" t="s">
        <v>1222</v>
      </c>
      <c r="E193" s="96" t="s">
        <v>1221</v>
      </c>
      <c r="F193" s="95" t="s">
        <v>1220</v>
      </c>
      <c r="G193" s="95" t="s">
        <v>1219</v>
      </c>
      <c r="H193" s="92"/>
      <c r="I193" s="92"/>
      <c r="J193" s="92"/>
    </row>
    <row r="194" spans="1:10" s="91" customFormat="1" ht="26.1" customHeight="1">
      <c r="A194" s="95" t="s">
        <v>1175</v>
      </c>
      <c r="B194" s="95">
        <v>1</v>
      </c>
      <c r="C194" s="96" t="s">
        <v>487</v>
      </c>
      <c r="D194" s="95" t="s">
        <v>1218</v>
      </c>
      <c r="E194" s="96" t="s">
        <v>1217</v>
      </c>
      <c r="F194" s="95" t="s">
        <v>1213</v>
      </c>
      <c r="G194" s="95" t="s">
        <v>1216</v>
      </c>
      <c r="H194" s="94"/>
      <c r="I194" s="94"/>
      <c r="J194" s="94"/>
    </row>
    <row r="195" spans="1:10" ht="26.1" customHeight="1">
      <c r="A195" s="95" t="s">
        <v>1175</v>
      </c>
      <c r="B195" s="95">
        <v>1</v>
      </c>
      <c r="C195" s="96" t="s">
        <v>487</v>
      </c>
      <c r="D195" s="95" t="s">
        <v>1215</v>
      </c>
      <c r="E195" s="96" t="s">
        <v>1214</v>
      </c>
      <c r="F195" s="95" t="s">
        <v>1213</v>
      </c>
      <c r="G195" s="95" t="s">
        <v>1212</v>
      </c>
      <c r="H195" s="92"/>
      <c r="I195" s="92"/>
      <c r="J195" s="92"/>
    </row>
    <row r="196" spans="1:10" ht="26.1" customHeight="1">
      <c r="A196" s="95" t="s">
        <v>1175</v>
      </c>
      <c r="B196" s="95">
        <v>1</v>
      </c>
      <c r="C196" s="96" t="s">
        <v>487</v>
      </c>
      <c r="D196" s="95" t="s">
        <v>1211</v>
      </c>
      <c r="E196" s="96" t="s">
        <v>1210</v>
      </c>
      <c r="F196" s="95" t="s">
        <v>1209</v>
      </c>
      <c r="G196" s="95" t="s">
        <v>1208</v>
      </c>
      <c r="H196" s="92"/>
      <c r="I196" s="92"/>
      <c r="J196" s="92"/>
    </row>
    <row r="197" spans="1:10" ht="26.1" customHeight="1">
      <c r="A197" s="95" t="s">
        <v>1175</v>
      </c>
      <c r="B197" s="95">
        <v>1</v>
      </c>
      <c r="C197" s="96" t="s">
        <v>487</v>
      </c>
      <c r="D197" s="95" t="s">
        <v>1207</v>
      </c>
      <c r="E197" s="96" t="s">
        <v>1206</v>
      </c>
      <c r="F197" s="95" t="s">
        <v>1205</v>
      </c>
      <c r="G197" s="95" t="s">
        <v>1204</v>
      </c>
      <c r="H197" s="92"/>
      <c r="I197" s="92"/>
      <c r="J197" s="92"/>
    </row>
    <row r="198" spans="1:10" ht="26.1" customHeight="1">
      <c r="A198" s="95" t="s">
        <v>1175</v>
      </c>
      <c r="B198" s="95">
        <v>1</v>
      </c>
      <c r="C198" s="96" t="s">
        <v>487</v>
      </c>
      <c r="D198" s="95" t="s">
        <v>1203</v>
      </c>
      <c r="E198" s="96" t="s">
        <v>1202</v>
      </c>
      <c r="F198" s="95" t="s">
        <v>1201</v>
      </c>
      <c r="G198" s="95" t="s">
        <v>1200</v>
      </c>
      <c r="H198" s="92"/>
      <c r="I198" s="92"/>
      <c r="J198" s="92"/>
    </row>
    <row r="199" spans="1:10" ht="26.1" customHeight="1">
      <c r="A199" s="95" t="s">
        <v>1175</v>
      </c>
      <c r="B199" s="95">
        <v>1</v>
      </c>
      <c r="C199" s="96" t="s">
        <v>487</v>
      </c>
      <c r="D199" s="95" t="s">
        <v>1199</v>
      </c>
      <c r="E199" s="96" t="s">
        <v>1198</v>
      </c>
      <c r="F199" s="95" t="s">
        <v>1197</v>
      </c>
      <c r="G199" s="95" t="s">
        <v>1196</v>
      </c>
      <c r="H199" s="92"/>
      <c r="I199" s="92"/>
      <c r="J199" s="92"/>
    </row>
    <row r="200" spans="1:10" ht="26.1" customHeight="1">
      <c r="A200" s="95" t="s">
        <v>1175</v>
      </c>
      <c r="B200" s="95">
        <v>1</v>
      </c>
      <c r="C200" s="96" t="s">
        <v>487</v>
      </c>
      <c r="D200" s="95" t="s">
        <v>1195</v>
      </c>
      <c r="E200" s="96" t="s">
        <v>1194</v>
      </c>
      <c r="F200" s="95" t="s">
        <v>1193</v>
      </c>
      <c r="G200" s="95" t="s">
        <v>1192</v>
      </c>
      <c r="H200" s="92"/>
      <c r="I200" s="92"/>
      <c r="J200" s="92"/>
    </row>
    <row r="201" spans="1:10" ht="26.1" customHeight="1">
      <c r="A201" s="95" t="s">
        <v>1175</v>
      </c>
      <c r="B201" s="95">
        <v>1</v>
      </c>
      <c r="C201" s="96" t="s">
        <v>487</v>
      </c>
      <c r="D201" s="95" t="s">
        <v>1191</v>
      </c>
      <c r="E201" s="96" t="s">
        <v>1190</v>
      </c>
      <c r="F201" s="95" t="s">
        <v>1189</v>
      </c>
      <c r="G201" s="95" t="s">
        <v>1188</v>
      </c>
      <c r="H201" s="92"/>
      <c r="I201" s="92"/>
      <c r="J201" s="92"/>
    </row>
    <row r="202" spans="1:10" ht="26.1" customHeight="1">
      <c r="A202" s="95" t="s">
        <v>1175</v>
      </c>
      <c r="B202" s="95">
        <v>1</v>
      </c>
      <c r="C202" s="96" t="s">
        <v>487</v>
      </c>
      <c r="D202" s="95" t="s">
        <v>1187</v>
      </c>
      <c r="E202" s="96" t="s">
        <v>1186</v>
      </c>
      <c r="F202" s="95" t="s">
        <v>1185</v>
      </c>
      <c r="G202" s="95" t="s">
        <v>1184</v>
      </c>
      <c r="H202" s="92"/>
      <c r="I202" s="92"/>
      <c r="J202" s="92"/>
    </row>
    <row r="203" spans="1:10" ht="26.1" customHeight="1">
      <c r="A203" s="95" t="s">
        <v>1175</v>
      </c>
      <c r="B203" s="95">
        <v>1</v>
      </c>
      <c r="C203" s="96" t="s">
        <v>487</v>
      </c>
      <c r="D203" s="95" t="s">
        <v>1183</v>
      </c>
      <c r="E203" s="96" t="s">
        <v>1182</v>
      </c>
      <c r="F203" s="95" t="s">
        <v>1181</v>
      </c>
      <c r="G203" s="95" t="s">
        <v>1180</v>
      </c>
      <c r="H203" s="92"/>
      <c r="I203" s="92"/>
      <c r="J203" s="92"/>
    </row>
    <row r="204" spans="1:10" ht="26.1" customHeight="1">
      <c r="A204" s="95" t="s">
        <v>1175</v>
      </c>
      <c r="B204" s="95">
        <v>1</v>
      </c>
      <c r="C204" s="96" t="s">
        <v>487</v>
      </c>
      <c r="D204" s="95" t="s">
        <v>1179</v>
      </c>
      <c r="E204" s="96" t="s">
        <v>1178</v>
      </c>
      <c r="F204" s="95" t="s">
        <v>1177</v>
      </c>
      <c r="G204" s="95" t="s">
        <v>1176</v>
      </c>
      <c r="H204" s="92"/>
      <c r="I204" s="92"/>
      <c r="J204" s="92"/>
    </row>
    <row r="205" spans="1:10" ht="26.1" customHeight="1">
      <c r="A205" s="95" t="s">
        <v>1175</v>
      </c>
      <c r="B205" s="95">
        <v>1</v>
      </c>
      <c r="C205" s="96" t="s">
        <v>487</v>
      </c>
      <c r="D205" s="95" t="s">
        <v>1174</v>
      </c>
      <c r="E205" s="96" t="s">
        <v>1173</v>
      </c>
      <c r="F205" s="95" t="s">
        <v>1172</v>
      </c>
      <c r="G205" s="95" t="s">
        <v>1171</v>
      </c>
      <c r="H205" s="92"/>
      <c r="I205" s="92"/>
      <c r="J205" s="92"/>
    </row>
    <row r="206" spans="1:10" s="91" customFormat="1" ht="26.1" customHeight="1">
      <c r="A206" s="95" t="s">
        <v>1087</v>
      </c>
      <c r="B206" s="95">
        <v>1</v>
      </c>
      <c r="C206" s="96" t="s">
        <v>487</v>
      </c>
      <c r="D206" s="95" t="s">
        <v>1170</v>
      </c>
      <c r="E206" s="101" t="s">
        <v>1169</v>
      </c>
      <c r="F206" s="100" t="s">
        <v>1165</v>
      </c>
      <c r="G206" s="100" t="s">
        <v>1168</v>
      </c>
      <c r="H206" s="94"/>
      <c r="I206" s="94"/>
      <c r="J206" s="94"/>
    </row>
    <row r="207" spans="1:10" ht="26.1" customHeight="1">
      <c r="A207" s="95" t="s">
        <v>1087</v>
      </c>
      <c r="B207" s="95">
        <v>1</v>
      </c>
      <c r="C207" s="96" t="s">
        <v>487</v>
      </c>
      <c r="D207" s="95" t="s">
        <v>1167</v>
      </c>
      <c r="E207" s="101" t="s">
        <v>1166</v>
      </c>
      <c r="F207" s="100" t="s">
        <v>1165</v>
      </c>
      <c r="G207" s="100" t="s">
        <v>1164</v>
      </c>
      <c r="H207" s="92"/>
      <c r="I207" s="92"/>
      <c r="J207" s="92"/>
    </row>
    <row r="208" spans="1:10" ht="26.1" customHeight="1">
      <c r="A208" s="95" t="s">
        <v>1087</v>
      </c>
      <c r="B208" s="95">
        <v>1</v>
      </c>
      <c r="C208" s="96" t="s">
        <v>487</v>
      </c>
      <c r="D208" s="95" t="s">
        <v>1163</v>
      </c>
      <c r="E208" s="96" t="s">
        <v>1162</v>
      </c>
      <c r="F208" s="95" t="s">
        <v>1161</v>
      </c>
      <c r="G208" s="95" t="s">
        <v>1160</v>
      </c>
      <c r="H208" s="92"/>
      <c r="I208" s="92"/>
      <c r="J208" s="92"/>
    </row>
    <row r="209" spans="1:10" ht="26.1" customHeight="1">
      <c r="A209" s="95" t="s">
        <v>1087</v>
      </c>
      <c r="B209" s="95">
        <v>1</v>
      </c>
      <c r="C209" s="96" t="s">
        <v>487</v>
      </c>
      <c r="D209" s="95" t="s">
        <v>1159</v>
      </c>
      <c r="E209" s="101" t="s">
        <v>1158</v>
      </c>
      <c r="F209" s="100" t="s">
        <v>1157</v>
      </c>
      <c r="G209" s="100" t="s">
        <v>1156</v>
      </c>
      <c r="H209" s="92"/>
      <c r="I209" s="92"/>
      <c r="J209" s="92"/>
    </row>
    <row r="210" spans="1:10" ht="26.1" customHeight="1">
      <c r="A210" s="95" t="s">
        <v>1087</v>
      </c>
      <c r="B210" s="95">
        <v>1</v>
      </c>
      <c r="C210" s="96" t="s">
        <v>487</v>
      </c>
      <c r="D210" s="95" t="s">
        <v>1155</v>
      </c>
      <c r="E210" s="101" t="s">
        <v>1154</v>
      </c>
      <c r="F210" s="100" t="s">
        <v>1153</v>
      </c>
      <c r="G210" s="100" t="s">
        <v>1152</v>
      </c>
      <c r="H210" s="92"/>
      <c r="I210" s="92"/>
      <c r="J210" s="92"/>
    </row>
    <row r="211" spans="1:10" ht="26.1" customHeight="1">
      <c r="A211" s="95" t="s">
        <v>1087</v>
      </c>
      <c r="B211" s="95">
        <v>1</v>
      </c>
      <c r="C211" s="96" t="s">
        <v>487</v>
      </c>
      <c r="D211" s="95" t="s">
        <v>1151</v>
      </c>
      <c r="E211" s="96" t="s">
        <v>1150</v>
      </c>
      <c r="F211" s="95" t="s">
        <v>1149</v>
      </c>
      <c r="G211" s="95" t="s">
        <v>1148</v>
      </c>
      <c r="H211" s="92"/>
      <c r="I211" s="92"/>
      <c r="J211" s="92"/>
    </row>
    <row r="212" spans="1:10" ht="26.1" customHeight="1">
      <c r="A212" s="95" t="s">
        <v>1087</v>
      </c>
      <c r="B212" s="95">
        <v>1</v>
      </c>
      <c r="C212" s="96" t="s">
        <v>487</v>
      </c>
      <c r="D212" s="95" t="s">
        <v>1147</v>
      </c>
      <c r="E212" s="96" t="s">
        <v>1146</v>
      </c>
      <c r="F212" s="95" t="s">
        <v>1145</v>
      </c>
      <c r="G212" s="95" t="s">
        <v>1144</v>
      </c>
      <c r="H212" s="92"/>
      <c r="I212" s="92"/>
      <c r="J212" s="92"/>
    </row>
    <row r="213" spans="1:10" ht="26.1" customHeight="1">
      <c r="A213" s="95" t="s">
        <v>1087</v>
      </c>
      <c r="B213" s="95">
        <v>1</v>
      </c>
      <c r="C213" s="96" t="s">
        <v>487</v>
      </c>
      <c r="D213" s="95" t="s">
        <v>1143</v>
      </c>
      <c r="E213" s="101" t="s">
        <v>1142</v>
      </c>
      <c r="F213" s="100" t="s">
        <v>1141</v>
      </c>
      <c r="G213" s="100" t="s">
        <v>1140</v>
      </c>
      <c r="H213" s="92"/>
      <c r="I213" s="92"/>
      <c r="J213" s="92"/>
    </row>
    <row r="214" spans="1:10" ht="26.1" customHeight="1">
      <c r="A214" s="95" t="s">
        <v>1087</v>
      </c>
      <c r="B214" s="95">
        <v>1</v>
      </c>
      <c r="C214" s="96" t="s">
        <v>487</v>
      </c>
      <c r="D214" s="95" t="s">
        <v>1139</v>
      </c>
      <c r="E214" s="96" t="s">
        <v>1138</v>
      </c>
      <c r="F214" s="95" t="s">
        <v>1137</v>
      </c>
      <c r="G214" s="95" t="s">
        <v>1136</v>
      </c>
      <c r="H214" s="92"/>
      <c r="I214" s="92"/>
      <c r="J214" s="92"/>
    </row>
    <row r="215" spans="1:10" ht="26.1" customHeight="1">
      <c r="A215" s="95" t="s">
        <v>1087</v>
      </c>
      <c r="B215" s="95">
        <v>1</v>
      </c>
      <c r="C215" s="96" t="s">
        <v>487</v>
      </c>
      <c r="D215" s="95" t="s">
        <v>1135</v>
      </c>
      <c r="E215" s="96" t="s">
        <v>1134</v>
      </c>
      <c r="F215" s="95" t="s">
        <v>1133</v>
      </c>
      <c r="G215" s="95" t="s">
        <v>1132</v>
      </c>
      <c r="H215" s="92"/>
      <c r="I215" s="92"/>
      <c r="J215" s="92"/>
    </row>
    <row r="216" spans="1:10" ht="26.1" customHeight="1">
      <c r="A216" s="95" t="s">
        <v>1087</v>
      </c>
      <c r="B216" s="95">
        <v>1</v>
      </c>
      <c r="C216" s="96" t="s">
        <v>487</v>
      </c>
      <c r="D216" s="95" t="s">
        <v>1131</v>
      </c>
      <c r="E216" s="101" t="s">
        <v>1130</v>
      </c>
      <c r="F216" s="100" t="s">
        <v>1129</v>
      </c>
      <c r="G216" s="100" t="s">
        <v>1128</v>
      </c>
      <c r="H216" s="92"/>
      <c r="I216" s="92"/>
      <c r="J216" s="92"/>
    </row>
    <row r="217" spans="1:10" ht="26.1" customHeight="1">
      <c r="A217" s="95" t="s">
        <v>1087</v>
      </c>
      <c r="B217" s="95">
        <v>1</v>
      </c>
      <c r="C217" s="96" t="s">
        <v>487</v>
      </c>
      <c r="D217" s="95" t="s">
        <v>1127</v>
      </c>
      <c r="E217" s="96" t="s">
        <v>1126</v>
      </c>
      <c r="F217" s="95" t="s">
        <v>1125</v>
      </c>
      <c r="G217" s="95" t="s">
        <v>1124</v>
      </c>
      <c r="H217" s="92"/>
      <c r="I217" s="92"/>
      <c r="J217" s="92"/>
    </row>
    <row r="218" spans="1:10" ht="26.1" customHeight="1">
      <c r="A218" s="95" t="s">
        <v>1087</v>
      </c>
      <c r="B218" s="95">
        <v>1</v>
      </c>
      <c r="C218" s="96" t="s">
        <v>487</v>
      </c>
      <c r="D218" s="95" t="s">
        <v>1123</v>
      </c>
      <c r="E218" s="96" t="s">
        <v>1122</v>
      </c>
      <c r="F218" s="95" t="s">
        <v>1121</v>
      </c>
      <c r="G218" s="95" t="s">
        <v>1120</v>
      </c>
      <c r="H218" s="92"/>
      <c r="I218" s="92"/>
      <c r="J218" s="92"/>
    </row>
    <row r="219" spans="1:10" ht="26.1" customHeight="1">
      <c r="A219" s="95" t="s">
        <v>1087</v>
      </c>
      <c r="B219" s="95">
        <v>1</v>
      </c>
      <c r="C219" s="96" t="s">
        <v>487</v>
      </c>
      <c r="D219" s="95" t="s">
        <v>1119</v>
      </c>
      <c r="E219" s="96" t="s">
        <v>1118</v>
      </c>
      <c r="F219" s="95" t="s">
        <v>1117</v>
      </c>
      <c r="G219" s="95" t="s">
        <v>1116</v>
      </c>
      <c r="H219" s="92"/>
      <c r="I219" s="92"/>
      <c r="J219" s="92"/>
    </row>
    <row r="220" spans="1:10" ht="26.1" customHeight="1">
      <c r="A220" s="95" t="s">
        <v>1087</v>
      </c>
      <c r="B220" s="95">
        <v>1</v>
      </c>
      <c r="C220" s="96" t="s">
        <v>487</v>
      </c>
      <c r="D220" s="95" t="s">
        <v>1115</v>
      </c>
      <c r="E220" s="101" t="s">
        <v>1114</v>
      </c>
      <c r="F220" s="100" t="s">
        <v>1113</v>
      </c>
      <c r="G220" s="100" t="s">
        <v>1112</v>
      </c>
      <c r="H220" s="92"/>
      <c r="I220" s="92"/>
      <c r="J220" s="92"/>
    </row>
    <row r="221" spans="1:10" ht="26.1" customHeight="1">
      <c r="A221" s="95" t="s">
        <v>1087</v>
      </c>
      <c r="B221" s="95">
        <v>1</v>
      </c>
      <c r="C221" s="96" t="s">
        <v>487</v>
      </c>
      <c r="D221" s="95" t="s">
        <v>1111</v>
      </c>
      <c r="E221" s="101" t="s">
        <v>1110</v>
      </c>
      <c r="F221" s="100" t="s">
        <v>1109</v>
      </c>
      <c r="G221" s="100" t="s">
        <v>1108</v>
      </c>
      <c r="H221" s="92"/>
      <c r="I221" s="92"/>
      <c r="J221" s="92"/>
    </row>
    <row r="222" spans="1:10" ht="26.1" customHeight="1">
      <c r="A222" s="95" t="s">
        <v>1087</v>
      </c>
      <c r="B222" s="95">
        <v>1</v>
      </c>
      <c r="C222" s="96" t="s">
        <v>487</v>
      </c>
      <c r="D222" s="95" t="s">
        <v>1107</v>
      </c>
      <c r="E222" s="96" t="s">
        <v>1106</v>
      </c>
      <c r="F222" s="95" t="s">
        <v>1105</v>
      </c>
      <c r="G222" s="95" t="s">
        <v>1104</v>
      </c>
      <c r="H222" s="92"/>
      <c r="I222" s="92"/>
      <c r="J222" s="92"/>
    </row>
    <row r="223" spans="1:10" ht="26.1" customHeight="1">
      <c r="A223" s="95" t="s">
        <v>1087</v>
      </c>
      <c r="B223" s="95">
        <v>1</v>
      </c>
      <c r="C223" s="96" t="s">
        <v>487</v>
      </c>
      <c r="D223" s="95" t="s">
        <v>1103</v>
      </c>
      <c r="E223" s="101" t="s">
        <v>1102</v>
      </c>
      <c r="F223" s="100" t="s">
        <v>1101</v>
      </c>
      <c r="G223" s="100" t="s">
        <v>1100</v>
      </c>
      <c r="H223" s="92"/>
      <c r="I223" s="92"/>
      <c r="J223" s="92"/>
    </row>
    <row r="224" spans="1:10" ht="26.1" customHeight="1">
      <c r="A224" s="95" t="s">
        <v>1087</v>
      </c>
      <c r="B224" s="95">
        <v>1</v>
      </c>
      <c r="C224" s="96" t="s">
        <v>487</v>
      </c>
      <c r="D224" s="95" t="s">
        <v>1099</v>
      </c>
      <c r="E224" s="96" t="s">
        <v>1098</v>
      </c>
      <c r="F224" s="95" t="s">
        <v>1097</v>
      </c>
      <c r="G224" s="95" t="s">
        <v>1096</v>
      </c>
      <c r="H224" s="92"/>
      <c r="I224" s="92"/>
      <c r="J224" s="92"/>
    </row>
    <row r="225" spans="1:10" ht="26.1" customHeight="1">
      <c r="A225" s="95" t="s">
        <v>1087</v>
      </c>
      <c r="B225" s="95">
        <v>1</v>
      </c>
      <c r="C225" s="96" t="s">
        <v>487</v>
      </c>
      <c r="D225" s="95" t="s">
        <v>1095</v>
      </c>
      <c r="E225" s="96" t="s">
        <v>1094</v>
      </c>
      <c r="F225" s="95" t="s">
        <v>1093</v>
      </c>
      <c r="G225" s="95" t="s">
        <v>1092</v>
      </c>
      <c r="H225" s="92"/>
      <c r="I225" s="92"/>
      <c r="J225" s="92"/>
    </row>
    <row r="226" spans="1:10" ht="26.1" customHeight="1">
      <c r="A226" s="95" t="s">
        <v>1087</v>
      </c>
      <c r="B226" s="95">
        <v>1</v>
      </c>
      <c r="C226" s="96" t="s">
        <v>487</v>
      </c>
      <c r="D226" s="95" t="s">
        <v>1091</v>
      </c>
      <c r="E226" s="101" t="s">
        <v>1090</v>
      </c>
      <c r="F226" s="100" t="s">
        <v>1089</v>
      </c>
      <c r="G226" s="100" t="s">
        <v>1088</v>
      </c>
      <c r="H226" s="92"/>
      <c r="I226" s="92"/>
      <c r="J226" s="92"/>
    </row>
    <row r="227" spans="1:10" ht="26.1" customHeight="1">
      <c r="A227" s="95" t="s">
        <v>1087</v>
      </c>
      <c r="B227" s="95">
        <v>1</v>
      </c>
      <c r="C227" s="96" t="s">
        <v>487</v>
      </c>
      <c r="D227" s="95" t="s">
        <v>1086</v>
      </c>
      <c r="E227" s="101" t="s">
        <v>1085</v>
      </c>
      <c r="F227" s="100" t="s">
        <v>1084</v>
      </c>
      <c r="G227" s="100" t="s">
        <v>1083</v>
      </c>
      <c r="H227" s="92"/>
      <c r="I227" s="92"/>
      <c r="J227" s="92"/>
    </row>
    <row r="228" spans="1:10" s="91" customFormat="1" ht="26.1" customHeight="1">
      <c r="A228" s="95" t="s">
        <v>1031</v>
      </c>
      <c r="B228" s="95">
        <v>1</v>
      </c>
      <c r="C228" s="96" t="s">
        <v>487</v>
      </c>
      <c r="D228" s="97" t="s">
        <v>1082</v>
      </c>
      <c r="E228" s="96" t="s">
        <v>1081</v>
      </c>
      <c r="F228" s="97" t="s">
        <v>1077</v>
      </c>
      <c r="G228" s="97" t="s">
        <v>1080</v>
      </c>
      <c r="H228" s="94"/>
      <c r="I228" s="94"/>
      <c r="J228" s="94"/>
    </row>
    <row r="229" spans="1:10" ht="26.1" customHeight="1">
      <c r="A229" s="95" t="s">
        <v>1031</v>
      </c>
      <c r="B229" s="95">
        <v>1</v>
      </c>
      <c r="C229" s="96" t="s">
        <v>487</v>
      </c>
      <c r="D229" s="97" t="s">
        <v>1079</v>
      </c>
      <c r="E229" s="96" t="s">
        <v>1078</v>
      </c>
      <c r="F229" s="97" t="s">
        <v>1077</v>
      </c>
      <c r="G229" s="97" t="s">
        <v>1076</v>
      </c>
      <c r="H229" s="92"/>
      <c r="I229" s="92"/>
      <c r="J229" s="92"/>
    </row>
    <row r="230" spans="1:10" ht="26.1" customHeight="1">
      <c r="A230" s="95" t="s">
        <v>1031</v>
      </c>
      <c r="B230" s="95">
        <v>1</v>
      </c>
      <c r="C230" s="96" t="s">
        <v>487</v>
      </c>
      <c r="D230" s="97" t="s">
        <v>1075</v>
      </c>
      <c r="E230" s="96" t="s">
        <v>1074</v>
      </c>
      <c r="F230" s="97" t="s">
        <v>1073</v>
      </c>
      <c r="G230" s="97" t="s">
        <v>1072</v>
      </c>
      <c r="H230" s="92"/>
      <c r="I230" s="92"/>
      <c r="J230" s="92"/>
    </row>
    <row r="231" spans="1:10" ht="26.1" customHeight="1">
      <c r="A231" s="95" t="s">
        <v>1031</v>
      </c>
      <c r="B231" s="95">
        <v>1</v>
      </c>
      <c r="C231" s="96" t="s">
        <v>487</v>
      </c>
      <c r="D231" s="97" t="s">
        <v>1071</v>
      </c>
      <c r="E231" s="96" t="s">
        <v>1070</v>
      </c>
      <c r="F231" s="97" t="s">
        <v>1069</v>
      </c>
      <c r="G231" s="97" t="s">
        <v>1068</v>
      </c>
      <c r="H231" s="92"/>
      <c r="I231" s="92"/>
      <c r="J231" s="92"/>
    </row>
    <row r="232" spans="1:10" ht="26.1" customHeight="1">
      <c r="A232" s="95" t="s">
        <v>1031</v>
      </c>
      <c r="B232" s="95">
        <v>1</v>
      </c>
      <c r="C232" s="96" t="s">
        <v>487</v>
      </c>
      <c r="D232" s="97" t="s">
        <v>1067</v>
      </c>
      <c r="E232" s="96" t="s">
        <v>1066</v>
      </c>
      <c r="F232" s="97" t="s">
        <v>1065</v>
      </c>
      <c r="G232" s="97" t="s">
        <v>1064</v>
      </c>
      <c r="H232" s="92"/>
      <c r="I232" s="92"/>
      <c r="J232" s="92"/>
    </row>
    <row r="233" spans="1:10" ht="26.1" customHeight="1">
      <c r="A233" s="95" t="s">
        <v>1031</v>
      </c>
      <c r="B233" s="95">
        <v>1</v>
      </c>
      <c r="C233" s="96" t="s">
        <v>487</v>
      </c>
      <c r="D233" s="97" t="s">
        <v>1063</v>
      </c>
      <c r="E233" s="96" t="s">
        <v>1062</v>
      </c>
      <c r="F233" s="97" t="s">
        <v>1061</v>
      </c>
      <c r="G233" s="97" t="s">
        <v>1060</v>
      </c>
      <c r="H233" s="92"/>
      <c r="I233" s="92"/>
      <c r="J233" s="92"/>
    </row>
    <row r="234" spans="1:10" ht="26.1" customHeight="1">
      <c r="A234" s="95" t="s">
        <v>1031</v>
      </c>
      <c r="B234" s="95">
        <v>1</v>
      </c>
      <c r="C234" s="96" t="s">
        <v>487</v>
      </c>
      <c r="D234" s="97" t="s">
        <v>1059</v>
      </c>
      <c r="E234" s="96" t="s">
        <v>1058</v>
      </c>
      <c r="F234" s="97" t="s">
        <v>1057</v>
      </c>
      <c r="G234" s="97" t="s">
        <v>1056</v>
      </c>
      <c r="H234" s="92"/>
      <c r="I234" s="92"/>
      <c r="J234" s="92"/>
    </row>
    <row r="235" spans="1:10" ht="26.1" customHeight="1">
      <c r="A235" s="95" t="s">
        <v>1031</v>
      </c>
      <c r="B235" s="95">
        <v>1</v>
      </c>
      <c r="C235" s="96" t="s">
        <v>487</v>
      </c>
      <c r="D235" s="97" t="s">
        <v>1055</v>
      </c>
      <c r="E235" s="96" t="s">
        <v>1054</v>
      </c>
      <c r="F235" s="97" t="s">
        <v>1053</v>
      </c>
      <c r="G235" s="97" t="s">
        <v>1052</v>
      </c>
      <c r="H235" s="92"/>
      <c r="I235" s="92"/>
      <c r="J235" s="92"/>
    </row>
    <row r="236" spans="1:10" ht="26.1" customHeight="1">
      <c r="A236" s="95" t="s">
        <v>1031</v>
      </c>
      <c r="B236" s="95">
        <v>1</v>
      </c>
      <c r="C236" s="96" t="s">
        <v>487</v>
      </c>
      <c r="D236" s="97" t="s">
        <v>1051</v>
      </c>
      <c r="E236" s="96" t="s">
        <v>1050</v>
      </c>
      <c r="F236" s="97" t="s">
        <v>1049</v>
      </c>
      <c r="G236" s="97" t="s">
        <v>1048</v>
      </c>
      <c r="H236" s="92"/>
      <c r="I236" s="92"/>
      <c r="J236" s="92"/>
    </row>
    <row r="237" spans="1:10" ht="26.1" customHeight="1">
      <c r="A237" s="95" t="s">
        <v>1031</v>
      </c>
      <c r="B237" s="95">
        <v>1</v>
      </c>
      <c r="C237" s="96" t="s">
        <v>487</v>
      </c>
      <c r="D237" s="97" t="s">
        <v>1047</v>
      </c>
      <c r="E237" s="96" t="s">
        <v>1046</v>
      </c>
      <c r="F237" s="97" t="s">
        <v>1045</v>
      </c>
      <c r="G237" s="97" t="s">
        <v>1044</v>
      </c>
      <c r="H237" s="92"/>
      <c r="I237" s="92"/>
      <c r="J237" s="92"/>
    </row>
    <row r="238" spans="1:10" ht="26.1" customHeight="1">
      <c r="A238" s="95" t="s">
        <v>1031</v>
      </c>
      <c r="B238" s="95">
        <v>1</v>
      </c>
      <c r="C238" s="96" t="s">
        <v>487</v>
      </c>
      <c r="D238" s="97" t="s">
        <v>1043</v>
      </c>
      <c r="E238" s="96" t="s">
        <v>1042</v>
      </c>
      <c r="F238" s="97" t="s">
        <v>1041</v>
      </c>
      <c r="G238" s="97" t="s">
        <v>1040</v>
      </c>
      <c r="H238" s="92"/>
      <c r="I238" s="92"/>
      <c r="J238" s="92"/>
    </row>
    <row r="239" spans="1:10" ht="26.1" customHeight="1">
      <c r="A239" s="95" t="s">
        <v>1031</v>
      </c>
      <c r="B239" s="95">
        <v>1</v>
      </c>
      <c r="C239" s="96" t="s">
        <v>487</v>
      </c>
      <c r="D239" s="97" t="s">
        <v>1039</v>
      </c>
      <c r="E239" s="96" t="s">
        <v>1038</v>
      </c>
      <c r="F239" s="97" t="s">
        <v>1037</v>
      </c>
      <c r="G239" s="97" t="s">
        <v>1036</v>
      </c>
      <c r="H239" s="92"/>
      <c r="I239" s="92"/>
      <c r="J239" s="92"/>
    </row>
    <row r="240" spans="1:10" ht="26.1" customHeight="1">
      <c r="A240" s="95" t="s">
        <v>1031</v>
      </c>
      <c r="B240" s="95">
        <v>1</v>
      </c>
      <c r="C240" s="96" t="s">
        <v>487</v>
      </c>
      <c r="D240" s="97" t="s">
        <v>1035</v>
      </c>
      <c r="E240" s="96" t="s">
        <v>1034</v>
      </c>
      <c r="F240" s="97" t="s">
        <v>1033</v>
      </c>
      <c r="G240" s="97" t="s">
        <v>1032</v>
      </c>
      <c r="H240" s="92"/>
      <c r="I240" s="92"/>
      <c r="J240" s="92"/>
    </row>
    <row r="241" spans="1:10" ht="26.1" customHeight="1">
      <c r="A241" s="95" t="s">
        <v>1031</v>
      </c>
      <c r="B241" s="95">
        <v>1</v>
      </c>
      <c r="C241" s="96" t="s">
        <v>487</v>
      </c>
      <c r="D241" s="97" t="s">
        <v>1030</v>
      </c>
      <c r="E241" s="96" t="s">
        <v>1029</v>
      </c>
      <c r="F241" s="97" t="s">
        <v>1028</v>
      </c>
      <c r="G241" s="97" t="s">
        <v>1027</v>
      </c>
      <c r="H241" s="92"/>
      <c r="I241" s="92"/>
      <c r="J241" s="92"/>
    </row>
    <row r="242" spans="1:10" s="91" customFormat="1" ht="26.1" customHeight="1">
      <c r="A242" s="95" t="s">
        <v>954</v>
      </c>
      <c r="B242" s="95">
        <v>1</v>
      </c>
      <c r="C242" s="96" t="s">
        <v>487</v>
      </c>
      <c r="D242" s="95" t="s">
        <v>1026</v>
      </c>
      <c r="E242" s="96" t="s">
        <v>1025</v>
      </c>
      <c r="F242" s="95" t="s">
        <v>1011</v>
      </c>
      <c r="G242" s="95" t="s">
        <v>1024</v>
      </c>
      <c r="H242" s="94"/>
      <c r="I242" s="94"/>
      <c r="J242" s="94"/>
    </row>
    <row r="243" spans="1:10" ht="26.1" customHeight="1">
      <c r="A243" s="95" t="s">
        <v>954</v>
      </c>
      <c r="B243" s="95">
        <v>1</v>
      </c>
      <c r="C243" s="96" t="s">
        <v>487</v>
      </c>
      <c r="D243" s="95" t="s">
        <v>1023</v>
      </c>
      <c r="E243" s="96" t="s">
        <v>1022</v>
      </c>
      <c r="F243" s="95" t="s">
        <v>1015</v>
      </c>
      <c r="G243" s="95" t="s">
        <v>1021</v>
      </c>
      <c r="H243" s="92"/>
      <c r="I243" s="92"/>
      <c r="J243" s="92"/>
    </row>
    <row r="244" spans="1:10" ht="26.1" customHeight="1">
      <c r="A244" s="95" t="s">
        <v>954</v>
      </c>
      <c r="B244" s="95">
        <v>1</v>
      </c>
      <c r="C244" s="96" t="s">
        <v>487</v>
      </c>
      <c r="D244" s="95" t="s">
        <v>1020</v>
      </c>
      <c r="E244" s="96" t="s">
        <v>1019</v>
      </c>
      <c r="F244" s="95" t="s">
        <v>1011</v>
      </c>
      <c r="G244" s="95" t="s">
        <v>1018</v>
      </c>
      <c r="H244" s="92"/>
      <c r="I244" s="92"/>
      <c r="J244" s="92"/>
    </row>
    <row r="245" spans="1:10" ht="26.1" customHeight="1">
      <c r="A245" s="95" t="s">
        <v>954</v>
      </c>
      <c r="B245" s="95">
        <v>1</v>
      </c>
      <c r="C245" s="96" t="s">
        <v>487</v>
      </c>
      <c r="D245" s="95" t="s">
        <v>1017</v>
      </c>
      <c r="E245" s="96" t="s">
        <v>1016</v>
      </c>
      <c r="F245" s="95" t="s">
        <v>1015</v>
      </c>
      <c r="G245" s="95" t="s">
        <v>1014</v>
      </c>
      <c r="H245" s="92"/>
      <c r="I245" s="92"/>
      <c r="J245" s="92"/>
    </row>
    <row r="246" spans="1:10" ht="26.1" customHeight="1">
      <c r="A246" s="95" t="s">
        <v>954</v>
      </c>
      <c r="B246" s="95">
        <v>1</v>
      </c>
      <c r="C246" s="96" t="s">
        <v>487</v>
      </c>
      <c r="D246" s="95" t="s">
        <v>1013</v>
      </c>
      <c r="E246" s="96" t="s">
        <v>1012</v>
      </c>
      <c r="F246" s="95" t="s">
        <v>1011</v>
      </c>
      <c r="G246" s="95" t="s">
        <v>1010</v>
      </c>
      <c r="H246" s="92"/>
      <c r="I246" s="92"/>
      <c r="J246" s="92"/>
    </row>
    <row r="247" spans="1:10" ht="26.1" customHeight="1">
      <c r="A247" s="95" t="s">
        <v>954</v>
      </c>
      <c r="B247" s="95">
        <v>1</v>
      </c>
      <c r="C247" s="96" t="s">
        <v>487</v>
      </c>
      <c r="D247" s="95" t="s">
        <v>1009</v>
      </c>
      <c r="E247" s="96" t="s">
        <v>1008</v>
      </c>
      <c r="F247" s="95" t="s">
        <v>1007</v>
      </c>
      <c r="G247" s="95" t="s">
        <v>501</v>
      </c>
      <c r="H247" s="92"/>
      <c r="I247" s="92"/>
      <c r="J247" s="92"/>
    </row>
    <row r="248" spans="1:10" ht="26.1" customHeight="1">
      <c r="A248" s="95" t="s">
        <v>954</v>
      </c>
      <c r="B248" s="95">
        <v>1</v>
      </c>
      <c r="C248" s="96" t="s">
        <v>487</v>
      </c>
      <c r="D248" s="95" t="s">
        <v>1006</v>
      </c>
      <c r="E248" s="96" t="s">
        <v>1005</v>
      </c>
      <c r="F248" s="95" t="s">
        <v>1004</v>
      </c>
      <c r="G248" s="95" t="s">
        <v>1003</v>
      </c>
      <c r="H248" s="92"/>
      <c r="I248" s="92"/>
      <c r="J248" s="92"/>
    </row>
    <row r="249" spans="1:10" ht="26.1" customHeight="1">
      <c r="A249" s="95" t="s">
        <v>954</v>
      </c>
      <c r="B249" s="95">
        <v>1</v>
      </c>
      <c r="C249" s="96" t="s">
        <v>487</v>
      </c>
      <c r="D249" s="95" t="s">
        <v>1002</v>
      </c>
      <c r="E249" s="96" t="s">
        <v>1001</v>
      </c>
      <c r="F249" s="95" t="s">
        <v>1000</v>
      </c>
      <c r="G249" s="95" t="s">
        <v>999</v>
      </c>
      <c r="H249" s="92"/>
      <c r="I249" s="92"/>
      <c r="J249" s="92"/>
    </row>
    <row r="250" spans="1:10" ht="26.1" customHeight="1">
      <c r="A250" s="95" t="s">
        <v>954</v>
      </c>
      <c r="B250" s="95">
        <v>1</v>
      </c>
      <c r="C250" s="96" t="s">
        <v>487</v>
      </c>
      <c r="D250" s="95" t="s">
        <v>998</v>
      </c>
      <c r="E250" s="96" t="s">
        <v>997</v>
      </c>
      <c r="F250" s="95" t="s">
        <v>996</v>
      </c>
      <c r="G250" s="95" t="s">
        <v>995</v>
      </c>
      <c r="H250" s="92"/>
      <c r="I250" s="92"/>
      <c r="J250" s="92"/>
    </row>
    <row r="251" spans="1:10" ht="26.1" customHeight="1">
      <c r="A251" s="95" t="s">
        <v>954</v>
      </c>
      <c r="B251" s="95">
        <v>1</v>
      </c>
      <c r="C251" s="96" t="s">
        <v>487</v>
      </c>
      <c r="D251" s="95" t="s">
        <v>994</v>
      </c>
      <c r="E251" s="96" t="s">
        <v>993</v>
      </c>
      <c r="F251" s="95" t="s">
        <v>992</v>
      </c>
      <c r="G251" s="95" t="s">
        <v>991</v>
      </c>
      <c r="H251" s="92"/>
      <c r="I251" s="92"/>
      <c r="J251" s="92"/>
    </row>
    <row r="252" spans="1:10" ht="26.1" customHeight="1">
      <c r="A252" s="95" t="s">
        <v>954</v>
      </c>
      <c r="B252" s="95">
        <v>1</v>
      </c>
      <c r="C252" s="96" t="s">
        <v>487</v>
      </c>
      <c r="D252" s="95" t="s">
        <v>990</v>
      </c>
      <c r="E252" s="96" t="s">
        <v>989</v>
      </c>
      <c r="F252" s="95" t="s">
        <v>988</v>
      </c>
      <c r="G252" s="95" t="s">
        <v>987</v>
      </c>
      <c r="H252" s="92"/>
      <c r="I252" s="92"/>
      <c r="J252" s="92"/>
    </row>
    <row r="253" spans="1:10" ht="26.1" customHeight="1">
      <c r="A253" s="95" t="s">
        <v>954</v>
      </c>
      <c r="B253" s="95">
        <v>1</v>
      </c>
      <c r="C253" s="96" t="s">
        <v>487</v>
      </c>
      <c r="D253" s="95" t="s">
        <v>986</v>
      </c>
      <c r="E253" s="96" t="s">
        <v>985</v>
      </c>
      <c r="F253" s="95" t="s">
        <v>984</v>
      </c>
      <c r="G253" s="95" t="s">
        <v>983</v>
      </c>
      <c r="H253" s="92"/>
      <c r="I253" s="92"/>
      <c r="J253" s="92"/>
    </row>
    <row r="254" spans="1:10" ht="26.1" customHeight="1">
      <c r="A254" s="95" t="s">
        <v>954</v>
      </c>
      <c r="B254" s="95">
        <v>1</v>
      </c>
      <c r="C254" s="96" t="s">
        <v>487</v>
      </c>
      <c r="D254" s="95" t="s">
        <v>982</v>
      </c>
      <c r="E254" s="96" t="s">
        <v>981</v>
      </c>
      <c r="F254" s="95" t="s">
        <v>980</v>
      </c>
      <c r="G254" s="95" t="s">
        <v>979</v>
      </c>
      <c r="H254" s="92"/>
      <c r="I254" s="92"/>
      <c r="J254" s="92"/>
    </row>
    <row r="255" spans="1:10" ht="26.1" customHeight="1">
      <c r="A255" s="95" t="s">
        <v>954</v>
      </c>
      <c r="B255" s="95">
        <v>1</v>
      </c>
      <c r="C255" s="96" t="s">
        <v>487</v>
      </c>
      <c r="D255" s="95" t="s">
        <v>978</v>
      </c>
      <c r="E255" s="96" t="s">
        <v>977</v>
      </c>
      <c r="F255" s="95" t="s">
        <v>976</v>
      </c>
      <c r="G255" s="95" t="s">
        <v>975</v>
      </c>
      <c r="H255" s="92"/>
      <c r="I255" s="92"/>
      <c r="J255" s="92"/>
    </row>
    <row r="256" spans="1:10" ht="26.1" customHeight="1">
      <c r="A256" s="95" t="s">
        <v>954</v>
      </c>
      <c r="B256" s="95">
        <v>1</v>
      </c>
      <c r="C256" s="96" t="s">
        <v>487</v>
      </c>
      <c r="D256" s="95" t="s">
        <v>974</v>
      </c>
      <c r="E256" s="96" t="s">
        <v>973</v>
      </c>
      <c r="F256" s="95" t="s">
        <v>972</v>
      </c>
      <c r="G256" s="95" t="s">
        <v>971</v>
      </c>
      <c r="H256" s="92"/>
      <c r="I256" s="92"/>
      <c r="J256" s="92"/>
    </row>
    <row r="257" spans="1:10" ht="26.1" customHeight="1">
      <c r="A257" s="95" t="s">
        <v>954</v>
      </c>
      <c r="B257" s="95">
        <v>1</v>
      </c>
      <c r="C257" s="96" t="s">
        <v>487</v>
      </c>
      <c r="D257" s="95" t="s">
        <v>970</v>
      </c>
      <c r="E257" s="96" t="s">
        <v>969</v>
      </c>
      <c r="F257" s="95" t="s">
        <v>968</v>
      </c>
      <c r="G257" s="95" t="s">
        <v>967</v>
      </c>
      <c r="H257" s="92"/>
      <c r="I257" s="92"/>
      <c r="J257" s="92"/>
    </row>
    <row r="258" spans="1:10" ht="26.1" customHeight="1">
      <c r="A258" s="95" t="s">
        <v>954</v>
      </c>
      <c r="B258" s="95">
        <v>1</v>
      </c>
      <c r="C258" s="96" t="s">
        <v>487</v>
      </c>
      <c r="D258" s="95" t="s">
        <v>966</v>
      </c>
      <c r="E258" s="96" t="s">
        <v>965</v>
      </c>
      <c r="F258" s="95" t="s">
        <v>964</v>
      </c>
      <c r="G258" s="95" t="s">
        <v>963</v>
      </c>
      <c r="H258" s="92"/>
      <c r="I258" s="92"/>
      <c r="J258" s="92"/>
    </row>
    <row r="259" spans="1:10" ht="26.1" customHeight="1">
      <c r="A259" s="95" t="s">
        <v>954</v>
      </c>
      <c r="B259" s="95">
        <v>1</v>
      </c>
      <c r="C259" s="96" t="s">
        <v>487</v>
      </c>
      <c r="D259" s="95" t="s">
        <v>962</v>
      </c>
      <c r="E259" s="96" t="s">
        <v>961</v>
      </c>
      <c r="F259" s="95" t="s">
        <v>960</v>
      </c>
      <c r="G259" s="95" t="s">
        <v>959</v>
      </c>
      <c r="H259" s="92"/>
      <c r="I259" s="92"/>
      <c r="J259" s="92"/>
    </row>
    <row r="260" spans="1:10" ht="26.1" customHeight="1">
      <c r="A260" s="95" t="s">
        <v>954</v>
      </c>
      <c r="B260" s="95">
        <v>1</v>
      </c>
      <c r="C260" s="96" t="s">
        <v>487</v>
      </c>
      <c r="D260" s="95" t="s">
        <v>958</v>
      </c>
      <c r="E260" s="96" t="s">
        <v>957</v>
      </c>
      <c r="F260" s="95" t="s">
        <v>956</v>
      </c>
      <c r="G260" s="95" t="s">
        <v>955</v>
      </c>
      <c r="H260" s="92"/>
      <c r="I260" s="92"/>
      <c r="J260" s="92"/>
    </row>
    <row r="261" spans="1:10" ht="26.1" customHeight="1">
      <c r="A261" s="95" t="s">
        <v>954</v>
      </c>
      <c r="B261" s="95">
        <v>1</v>
      </c>
      <c r="C261" s="96" t="s">
        <v>487</v>
      </c>
      <c r="D261" s="95" t="s">
        <v>953</v>
      </c>
      <c r="E261" s="96" t="s">
        <v>952</v>
      </c>
      <c r="F261" s="95" t="s">
        <v>951</v>
      </c>
      <c r="G261" s="95" t="s">
        <v>950</v>
      </c>
      <c r="H261" s="92"/>
      <c r="I261" s="92"/>
      <c r="J261" s="92"/>
    </row>
    <row r="262" spans="1:10" ht="26.1" customHeight="1">
      <c r="A262" s="95" t="s">
        <v>820</v>
      </c>
      <c r="B262" s="95">
        <v>1</v>
      </c>
      <c r="C262" s="96" t="s">
        <v>487</v>
      </c>
      <c r="D262" s="95" t="s">
        <v>949</v>
      </c>
      <c r="E262" s="96" t="s">
        <v>939</v>
      </c>
      <c r="F262" s="95" t="s">
        <v>938</v>
      </c>
      <c r="G262" s="95" t="s">
        <v>948</v>
      </c>
      <c r="H262" s="92"/>
      <c r="I262" s="92"/>
      <c r="J262" s="92"/>
    </row>
    <row r="263" spans="1:10" ht="26.1" customHeight="1">
      <c r="A263" s="95" t="s">
        <v>820</v>
      </c>
      <c r="B263" s="95">
        <v>1</v>
      </c>
      <c r="C263" s="96" t="s">
        <v>487</v>
      </c>
      <c r="D263" s="95" t="s">
        <v>947</v>
      </c>
      <c r="E263" s="96" t="s">
        <v>935</v>
      </c>
      <c r="F263" s="95" t="s">
        <v>934</v>
      </c>
      <c r="G263" s="95" t="s">
        <v>946</v>
      </c>
      <c r="H263" s="92"/>
      <c r="I263" s="92"/>
      <c r="J263" s="92"/>
    </row>
    <row r="264" spans="1:10" ht="26.1" customHeight="1">
      <c r="A264" s="95" t="s">
        <v>820</v>
      </c>
      <c r="B264" s="95">
        <v>1</v>
      </c>
      <c r="C264" s="96" t="s">
        <v>487</v>
      </c>
      <c r="D264" s="95" t="s">
        <v>945</v>
      </c>
      <c r="E264" s="96" t="s">
        <v>931</v>
      </c>
      <c r="F264" s="95" t="s">
        <v>930</v>
      </c>
      <c r="G264" s="95" t="s">
        <v>944</v>
      </c>
      <c r="H264" s="92"/>
      <c r="I264" s="92"/>
      <c r="J264" s="92"/>
    </row>
    <row r="265" spans="1:10" ht="26.1" customHeight="1">
      <c r="A265" s="95" t="s">
        <v>820</v>
      </c>
      <c r="B265" s="95">
        <v>1</v>
      </c>
      <c r="C265" s="96" t="s">
        <v>487</v>
      </c>
      <c r="D265" s="95" t="s">
        <v>943</v>
      </c>
      <c r="E265" s="96" t="s">
        <v>942</v>
      </c>
      <c r="F265" s="95" t="s">
        <v>926</v>
      </c>
      <c r="G265" s="95" t="s">
        <v>941</v>
      </c>
      <c r="H265" s="92"/>
      <c r="I265" s="92"/>
      <c r="J265" s="92"/>
    </row>
    <row r="266" spans="1:10" ht="26.1" customHeight="1">
      <c r="A266" s="95" t="s">
        <v>820</v>
      </c>
      <c r="B266" s="95">
        <v>1</v>
      </c>
      <c r="C266" s="96" t="s">
        <v>487</v>
      </c>
      <c r="D266" s="95" t="s">
        <v>940</v>
      </c>
      <c r="E266" s="96" t="s">
        <v>939</v>
      </c>
      <c r="F266" s="95" t="s">
        <v>938</v>
      </c>
      <c r="G266" s="95" t="s">
        <v>937</v>
      </c>
      <c r="H266" s="92"/>
      <c r="I266" s="92"/>
      <c r="J266" s="92"/>
    </row>
    <row r="267" spans="1:10" ht="26.1" customHeight="1">
      <c r="A267" s="95" t="s">
        <v>820</v>
      </c>
      <c r="B267" s="95">
        <v>1</v>
      </c>
      <c r="C267" s="96" t="s">
        <v>487</v>
      </c>
      <c r="D267" s="95" t="s">
        <v>936</v>
      </c>
      <c r="E267" s="96" t="s">
        <v>935</v>
      </c>
      <c r="F267" s="95" t="s">
        <v>934</v>
      </c>
      <c r="G267" s="95" t="s">
        <v>933</v>
      </c>
      <c r="H267" s="92"/>
      <c r="I267" s="92"/>
      <c r="J267" s="92"/>
    </row>
    <row r="268" spans="1:10" ht="26.1" customHeight="1">
      <c r="A268" s="95" t="s">
        <v>820</v>
      </c>
      <c r="B268" s="95">
        <v>1</v>
      </c>
      <c r="C268" s="96" t="s">
        <v>487</v>
      </c>
      <c r="D268" s="95" t="s">
        <v>932</v>
      </c>
      <c r="E268" s="96" t="s">
        <v>931</v>
      </c>
      <c r="F268" s="95" t="s">
        <v>930</v>
      </c>
      <c r="G268" s="95" t="s">
        <v>929</v>
      </c>
      <c r="H268" s="92"/>
      <c r="I268" s="92"/>
      <c r="J268" s="92"/>
    </row>
    <row r="269" spans="1:10" ht="26.1" customHeight="1">
      <c r="A269" s="95" t="s">
        <v>820</v>
      </c>
      <c r="B269" s="95">
        <v>1</v>
      </c>
      <c r="C269" s="96" t="s">
        <v>487</v>
      </c>
      <c r="D269" s="95" t="s">
        <v>928</v>
      </c>
      <c r="E269" s="96" t="s">
        <v>927</v>
      </c>
      <c r="F269" s="95" t="s">
        <v>926</v>
      </c>
      <c r="G269" s="95" t="s">
        <v>925</v>
      </c>
      <c r="H269" s="92"/>
      <c r="I269" s="92"/>
      <c r="J269" s="92"/>
    </row>
    <row r="270" spans="1:10" ht="26.1" customHeight="1">
      <c r="A270" s="95" t="s">
        <v>820</v>
      </c>
      <c r="B270" s="95">
        <v>1</v>
      </c>
      <c r="C270" s="96" t="s">
        <v>487</v>
      </c>
      <c r="D270" s="95" t="s">
        <v>924</v>
      </c>
      <c r="E270" s="96" t="s">
        <v>923</v>
      </c>
      <c r="F270" s="95" t="s">
        <v>922</v>
      </c>
      <c r="G270" s="95" t="s">
        <v>921</v>
      </c>
      <c r="H270" s="92"/>
      <c r="I270" s="92"/>
      <c r="J270" s="92"/>
    </row>
    <row r="271" spans="1:10" ht="26.1" customHeight="1">
      <c r="A271" s="95" t="s">
        <v>820</v>
      </c>
      <c r="B271" s="95">
        <v>1</v>
      </c>
      <c r="C271" s="96" t="s">
        <v>487</v>
      </c>
      <c r="D271" s="95" t="s">
        <v>920</v>
      </c>
      <c r="E271" s="96" t="s">
        <v>919</v>
      </c>
      <c r="F271" s="95" t="s">
        <v>918</v>
      </c>
      <c r="G271" s="95" t="s">
        <v>917</v>
      </c>
      <c r="H271" s="92"/>
      <c r="I271" s="92"/>
      <c r="J271" s="92"/>
    </row>
    <row r="272" spans="1:10" ht="26.1" customHeight="1">
      <c r="A272" s="95" t="s">
        <v>820</v>
      </c>
      <c r="B272" s="95">
        <v>1</v>
      </c>
      <c r="C272" s="96" t="s">
        <v>487</v>
      </c>
      <c r="D272" s="95" t="s">
        <v>916</v>
      </c>
      <c r="E272" s="96" t="s">
        <v>915</v>
      </c>
      <c r="F272" s="95" t="s">
        <v>914</v>
      </c>
      <c r="G272" s="95" t="s">
        <v>913</v>
      </c>
      <c r="H272" s="92"/>
      <c r="I272" s="92"/>
      <c r="J272" s="92"/>
    </row>
    <row r="273" spans="1:10" ht="26.1" customHeight="1">
      <c r="A273" s="95" t="s">
        <v>820</v>
      </c>
      <c r="B273" s="95">
        <v>1</v>
      </c>
      <c r="C273" s="96" t="s">
        <v>487</v>
      </c>
      <c r="D273" s="95" t="s">
        <v>912</v>
      </c>
      <c r="E273" s="96" t="s">
        <v>911</v>
      </c>
      <c r="F273" s="95" t="s">
        <v>910</v>
      </c>
      <c r="G273" s="95" t="s">
        <v>909</v>
      </c>
      <c r="H273" s="92"/>
      <c r="I273" s="92"/>
      <c r="J273" s="92"/>
    </row>
    <row r="274" spans="1:10" ht="26.1" customHeight="1">
      <c r="A274" s="95" t="s">
        <v>820</v>
      </c>
      <c r="B274" s="95">
        <v>1</v>
      </c>
      <c r="C274" s="96" t="s">
        <v>487</v>
      </c>
      <c r="D274" s="95" t="s">
        <v>908</v>
      </c>
      <c r="E274" s="96" t="s">
        <v>907</v>
      </c>
      <c r="F274" s="95" t="s">
        <v>906</v>
      </c>
      <c r="G274" s="95" t="s">
        <v>905</v>
      </c>
      <c r="H274" s="92"/>
      <c r="I274" s="92"/>
      <c r="J274" s="92"/>
    </row>
    <row r="275" spans="1:10" ht="26.1" customHeight="1">
      <c r="A275" s="95" t="s">
        <v>820</v>
      </c>
      <c r="B275" s="95">
        <v>1</v>
      </c>
      <c r="C275" s="96" t="s">
        <v>487</v>
      </c>
      <c r="D275" s="95" t="s">
        <v>904</v>
      </c>
      <c r="E275" s="96" t="s">
        <v>903</v>
      </c>
      <c r="F275" s="95" t="s">
        <v>902</v>
      </c>
      <c r="G275" s="95" t="s">
        <v>901</v>
      </c>
      <c r="H275" s="92"/>
      <c r="I275" s="92"/>
      <c r="J275" s="92"/>
    </row>
    <row r="276" spans="1:10" ht="26.1" customHeight="1">
      <c r="A276" s="95" t="s">
        <v>820</v>
      </c>
      <c r="B276" s="95">
        <v>1</v>
      </c>
      <c r="C276" s="96" t="s">
        <v>487</v>
      </c>
      <c r="D276" s="95" t="s">
        <v>900</v>
      </c>
      <c r="E276" s="96" t="s">
        <v>899</v>
      </c>
      <c r="F276" s="95" t="s">
        <v>898</v>
      </c>
      <c r="G276" s="95" t="s">
        <v>897</v>
      </c>
      <c r="H276" s="92"/>
      <c r="I276" s="92"/>
      <c r="J276" s="92"/>
    </row>
    <row r="277" spans="1:10" ht="26.1" customHeight="1">
      <c r="A277" s="95" t="s">
        <v>820</v>
      </c>
      <c r="B277" s="95">
        <v>1</v>
      </c>
      <c r="C277" s="96" t="s">
        <v>487</v>
      </c>
      <c r="D277" s="95" t="s">
        <v>896</v>
      </c>
      <c r="E277" s="96" t="s">
        <v>895</v>
      </c>
      <c r="F277" s="95" t="s">
        <v>894</v>
      </c>
      <c r="G277" s="95" t="s">
        <v>893</v>
      </c>
      <c r="H277" s="92"/>
      <c r="I277" s="92"/>
      <c r="J277" s="92"/>
    </row>
    <row r="278" spans="1:10" ht="26.1" customHeight="1">
      <c r="A278" s="95" t="s">
        <v>820</v>
      </c>
      <c r="B278" s="95">
        <v>1</v>
      </c>
      <c r="C278" s="96" t="s">
        <v>487</v>
      </c>
      <c r="D278" s="95" t="s">
        <v>892</v>
      </c>
      <c r="E278" s="96" t="s">
        <v>891</v>
      </c>
      <c r="F278" s="95" t="s">
        <v>890</v>
      </c>
      <c r="G278" s="95" t="s">
        <v>889</v>
      </c>
      <c r="H278" s="92"/>
      <c r="I278" s="92"/>
      <c r="J278" s="92"/>
    </row>
    <row r="279" spans="1:10" ht="26.1" customHeight="1">
      <c r="A279" s="95" t="s">
        <v>820</v>
      </c>
      <c r="B279" s="95">
        <v>1</v>
      </c>
      <c r="C279" s="96" t="s">
        <v>487</v>
      </c>
      <c r="D279" s="95" t="s">
        <v>888</v>
      </c>
      <c r="E279" s="96" t="s">
        <v>887</v>
      </c>
      <c r="F279" s="95" t="s">
        <v>886</v>
      </c>
      <c r="G279" s="95" t="s">
        <v>885</v>
      </c>
      <c r="H279" s="92"/>
      <c r="I279" s="92"/>
      <c r="J279" s="92"/>
    </row>
    <row r="280" spans="1:10" ht="26.1" customHeight="1">
      <c r="A280" s="95" t="s">
        <v>820</v>
      </c>
      <c r="B280" s="95">
        <v>1</v>
      </c>
      <c r="C280" s="96" t="s">
        <v>487</v>
      </c>
      <c r="D280" s="95" t="s">
        <v>884</v>
      </c>
      <c r="E280" s="96" t="s">
        <v>883</v>
      </c>
      <c r="F280" s="95" t="s">
        <v>882</v>
      </c>
      <c r="G280" s="95" t="s">
        <v>881</v>
      </c>
      <c r="H280" s="92"/>
      <c r="I280" s="92"/>
      <c r="J280" s="92"/>
    </row>
    <row r="281" spans="1:10" ht="26.1" customHeight="1">
      <c r="A281" s="95" t="s">
        <v>820</v>
      </c>
      <c r="B281" s="95">
        <v>1</v>
      </c>
      <c r="C281" s="96" t="s">
        <v>487</v>
      </c>
      <c r="D281" s="95" t="s">
        <v>880</v>
      </c>
      <c r="E281" s="96" t="s">
        <v>879</v>
      </c>
      <c r="F281" s="95" t="s">
        <v>878</v>
      </c>
      <c r="G281" s="95" t="s">
        <v>877</v>
      </c>
      <c r="H281" s="92"/>
      <c r="I281" s="92"/>
      <c r="J281" s="92"/>
    </row>
    <row r="282" spans="1:10" ht="26.1" customHeight="1">
      <c r="A282" s="95" t="s">
        <v>820</v>
      </c>
      <c r="B282" s="95">
        <v>1</v>
      </c>
      <c r="C282" s="96" t="s">
        <v>487</v>
      </c>
      <c r="D282" s="95" t="s">
        <v>876</v>
      </c>
      <c r="E282" s="96" t="s">
        <v>875</v>
      </c>
      <c r="F282" s="95" t="s">
        <v>874</v>
      </c>
      <c r="G282" s="95" t="s">
        <v>873</v>
      </c>
      <c r="H282" s="92"/>
      <c r="I282" s="92"/>
      <c r="J282" s="92"/>
    </row>
    <row r="283" spans="1:10" ht="26.1" customHeight="1">
      <c r="A283" s="95" t="s">
        <v>820</v>
      </c>
      <c r="B283" s="95">
        <v>1</v>
      </c>
      <c r="C283" s="96" t="s">
        <v>487</v>
      </c>
      <c r="D283" s="95" t="s">
        <v>872</v>
      </c>
      <c r="E283" s="96" t="s">
        <v>871</v>
      </c>
      <c r="F283" s="95" t="s">
        <v>870</v>
      </c>
      <c r="G283" s="95" t="s">
        <v>869</v>
      </c>
      <c r="H283" s="92"/>
      <c r="I283" s="92"/>
      <c r="J283" s="92"/>
    </row>
    <row r="284" spans="1:10" ht="26.1" customHeight="1">
      <c r="A284" s="95" t="s">
        <v>820</v>
      </c>
      <c r="B284" s="95">
        <v>1</v>
      </c>
      <c r="C284" s="96" t="s">
        <v>487</v>
      </c>
      <c r="D284" s="95" t="s">
        <v>868</v>
      </c>
      <c r="E284" s="96" t="s">
        <v>867</v>
      </c>
      <c r="F284" s="95" t="s">
        <v>866</v>
      </c>
      <c r="G284" s="95" t="s">
        <v>865</v>
      </c>
      <c r="H284" s="92"/>
      <c r="I284" s="92"/>
      <c r="J284" s="92"/>
    </row>
    <row r="285" spans="1:10" ht="26.1" customHeight="1">
      <c r="A285" s="95" t="s">
        <v>820</v>
      </c>
      <c r="B285" s="95">
        <v>1</v>
      </c>
      <c r="C285" s="96" t="s">
        <v>487</v>
      </c>
      <c r="D285" s="95" t="s">
        <v>864</v>
      </c>
      <c r="E285" s="96" t="s">
        <v>863</v>
      </c>
      <c r="F285" s="95" t="s">
        <v>862</v>
      </c>
      <c r="G285" s="95" t="s">
        <v>861</v>
      </c>
      <c r="H285" s="92"/>
      <c r="I285" s="92"/>
      <c r="J285" s="92"/>
    </row>
    <row r="286" spans="1:10" ht="26.1" customHeight="1">
      <c r="A286" s="95" t="s">
        <v>820</v>
      </c>
      <c r="B286" s="95">
        <v>1</v>
      </c>
      <c r="C286" s="96" t="s">
        <v>487</v>
      </c>
      <c r="D286" s="95" t="s">
        <v>860</v>
      </c>
      <c r="E286" s="96" t="s">
        <v>859</v>
      </c>
      <c r="F286" s="95" t="s">
        <v>858</v>
      </c>
      <c r="G286" s="95" t="s">
        <v>857</v>
      </c>
      <c r="H286" s="92"/>
      <c r="I286" s="92"/>
      <c r="J286" s="92"/>
    </row>
    <row r="287" spans="1:10" ht="26.1" customHeight="1">
      <c r="A287" s="95" t="s">
        <v>820</v>
      </c>
      <c r="B287" s="95">
        <v>1</v>
      </c>
      <c r="C287" s="96" t="s">
        <v>487</v>
      </c>
      <c r="D287" s="95" t="s">
        <v>856</v>
      </c>
      <c r="E287" s="96" t="s">
        <v>855</v>
      </c>
      <c r="F287" s="95" t="s">
        <v>854</v>
      </c>
      <c r="G287" s="95" t="s">
        <v>853</v>
      </c>
      <c r="H287" s="92"/>
      <c r="I287" s="92"/>
      <c r="J287" s="92"/>
    </row>
    <row r="288" spans="1:10" ht="26.1" customHeight="1">
      <c r="A288" s="95" t="s">
        <v>820</v>
      </c>
      <c r="B288" s="95">
        <v>1</v>
      </c>
      <c r="C288" s="96" t="s">
        <v>487</v>
      </c>
      <c r="D288" s="95" t="s">
        <v>852</v>
      </c>
      <c r="E288" s="96" t="s">
        <v>851</v>
      </c>
      <c r="F288" s="95" t="s">
        <v>850</v>
      </c>
      <c r="G288" s="95" t="s">
        <v>849</v>
      </c>
      <c r="H288" s="92"/>
      <c r="I288" s="92"/>
      <c r="J288" s="92"/>
    </row>
    <row r="289" spans="1:10" ht="26.1" customHeight="1">
      <c r="A289" s="95" t="s">
        <v>820</v>
      </c>
      <c r="B289" s="95">
        <v>1</v>
      </c>
      <c r="C289" s="96" t="s">
        <v>487</v>
      </c>
      <c r="D289" s="95" t="s">
        <v>848</v>
      </c>
      <c r="E289" s="96" t="s">
        <v>847</v>
      </c>
      <c r="F289" s="95" t="s">
        <v>846</v>
      </c>
      <c r="G289" s="95" t="s">
        <v>845</v>
      </c>
      <c r="H289" s="92"/>
      <c r="I289" s="92"/>
      <c r="J289" s="92"/>
    </row>
    <row r="290" spans="1:10" ht="26.1" customHeight="1">
      <c r="A290" s="95" t="s">
        <v>820</v>
      </c>
      <c r="B290" s="95">
        <v>1</v>
      </c>
      <c r="C290" s="96" t="s">
        <v>487</v>
      </c>
      <c r="D290" s="95" t="s">
        <v>844</v>
      </c>
      <c r="E290" s="96" t="s">
        <v>843</v>
      </c>
      <c r="F290" s="95" t="s">
        <v>842</v>
      </c>
      <c r="G290" s="95" t="s">
        <v>841</v>
      </c>
      <c r="H290" s="92"/>
      <c r="I290" s="92"/>
      <c r="J290" s="92"/>
    </row>
    <row r="291" spans="1:10" ht="26.1" customHeight="1">
      <c r="A291" s="95" t="s">
        <v>820</v>
      </c>
      <c r="B291" s="95">
        <v>1</v>
      </c>
      <c r="C291" s="96" t="s">
        <v>487</v>
      </c>
      <c r="D291" s="95" t="s">
        <v>840</v>
      </c>
      <c r="E291" s="96" t="s">
        <v>839</v>
      </c>
      <c r="F291" s="95" t="s">
        <v>838</v>
      </c>
      <c r="G291" s="95" t="s">
        <v>837</v>
      </c>
      <c r="H291" s="92"/>
      <c r="I291" s="92"/>
      <c r="J291" s="92"/>
    </row>
    <row r="292" spans="1:10" ht="26.1" customHeight="1">
      <c r="A292" s="95" t="s">
        <v>820</v>
      </c>
      <c r="B292" s="95">
        <v>1</v>
      </c>
      <c r="C292" s="96" t="s">
        <v>487</v>
      </c>
      <c r="D292" s="95" t="s">
        <v>836</v>
      </c>
      <c r="E292" s="96" t="s">
        <v>835</v>
      </c>
      <c r="F292" s="95" t="s">
        <v>834</v>
      </c>
      <c r="G292" s="95" t="s">
        <v>833</v>
      </c>
      <c r="H292" s="92"/>
      <c r="I292" s="92"/>
      <c r="J292" s="92"/>
    </row>
    <row r="293" spans="1:10" ht="26.1" customHeight="1">
      <c r="A293" s="95" t="s">
        <v>820</v>
      </c>
      <c r="B293" s="95">
        <v>1</v>
      </c>
      <c r="C293" s="96" t="s">
        <v>487</v>
      </c>
      <c r="D293" s="95" t="s">
        <v>832</v>
      </c>
      <c r="E293" s="96" t="s">
        <v>831</v>
      </c>
      <c r="F293" s="95" t="s">
        <v>830</v>
      </c>
      <c r="G293" s="95" t="s">
        <v>829</v>
      </c>
      <c r="H293" s="92"/>
      <c r="I293" s="92"/>
      <c r="J293" s="92"/>
    </row>
    <row r="294" spans="1:10" ht="26.1" customHeight="1">
      <c r="A294" s="95" t="s">
        <v>820</v>
      </c>
      <c r="B294" s="95">
        <v>1</v>
      </c>
      <c r="C294" s="96" t="s">
        <v>487</v>
      </c>
      <c r="D294" s="95" t="s">
        <v>828</v>
      </c>
      <c r="E294" s="96" t="s">
        <v>827</v>
      </c>
      <c r="F294" s="95" t="s">
        <v>826</v>
      </c>
      <c r="G294" s="95" t="s">
        <v>825</v>
      </c>
      <c r="H294" s="92"/>
      <c r="I294" s="92"/>
      <c r="J294" s="92"/>
    </row>
    <row r="295" spans="1:10" ht="26.1" customHeight="1">
      <c r="A295" s="95" t="s">
        <v>820</v>
      </c>
      <c r="B295" s="95">
        <v>1</v>
      </c>
      <c r="C295" s="96" t="s">
        <v>487</v>
      </c>
      <c r="D295" s="95" t="s">
        <v>824</v>
      </c>
      <c r="E295" s="96" t="s">
        <v>823</v>
      </c>
      <c r="F295" s="95" t="s">
        <v>822</v>
      </c>
      <c r="G295" s="95" t="s">
        <v>821</v>
      </c>
      <c r="H295" s="92"/>
      <c r="I295" s="92"/>
      <c r="J295" s="92"/>
    </row>
    <row r="296" spans="1:10" ht="26.1" customHeight="1">
      <c r="A296" s="95" t="s">
        <v>820</v>
      </c>
      <c r="B296" s="95">
        <v>1</v>
      </c>
      <c r="C296" s="96" t="s">
        <v>487</v>
      </c>
      <c r="D296" s="95" t="s">
        <v>819</v>
      </c>
      <c r="E296" s="96" t="s">
        <v>818</v>
      </c>
      <c r="F296" s="95" t="s">
        <v>817</v>
      </c>
      <c r="G296" s="95" t="s">
        <v>816</v>
      </c>
      <c r="H296" s="92"/>
      <c r="I296" s="92"/>
      <c r="J296" s="92"/>
    </row>
    <row r="297" spans="1:10" s="91" customFormat="1" ht="26.1" customHeight="1">
      <c r="A297" s="95" t="s">
        <v>764</v>
      </c>
      <c r="B297" s="95">
        <v>1</v>
      </c>
      <c r="C297" s="96" t="s">
        <v>487</v>
      </c>
      <c r="D297" s="95" t="s">
        <v>815</v>
      </c>
      <c r="E297" s="96" t="s">
        <v>814</v>
      </c>
      <c r="F297" s="95" t="s">
        <v>810</v>
      </c>
      <c r="G297" s="95" t="s">
        <v>813</v>
      </c>
      <c r="H297" s="94"/>
      <c r="I297" s="94"/>
      <c r="J297" s="94"/>
    </row>
    <row r="298" spans="1:10" ht="26.1" customHeight="1">
      <c r="A298" s="95" t="s">
        <v>764</v>
      </c>
      <c r="B298" s="95">
        <v>1</v>
      </c>
      <c r="C298" s="96" t="s">
        <v>487</v>
      </c>
      <c r="D298" s="95" t="s">
        <v>812</v>
      </c>
      <c r="E298" s="96" t="s">
        <v>811</v>
      </c>
      <c r="F298" s="95" t="s">
        <v>810</v>
      </c>
      <c r="G298" s="95" t="s">
        <v>809</v>
      </c>
      <c r="H298" s="92"/>
      <c r="I298" s="92"/>
      <c r="J298" s="92"/>
    </row>
    <row r="299" spans="1:10" ht="26.1" customHeight="1">
      <c r="A299" s="95" t="s">
        <v>764</v>
      </c>
      <c r="B299" s="95">
        <v>1</v>
      </c>
      <c r="C299" s="96" t="s">
        <v>487</v>
      </c>
      <c r="D299" s="95" t="s">
        <v>808</v>
      </c>
      <c r="E299" s="96" t="s">
        <v>807</v>
      </c>
      <c r="F299" s="95" t="s">
        <v>806</v>
      </c>
      <c r="G299" s="95" t="s">
        <v>805</v>
      </c>
      <c r="H299" s="92"/>
      <c r="I299" s="92"/>
      <c r="J299" s="92"/>
    </row>
    <row r="300" spans="1:10" ht="26.1" customHeight="1">
      <c r="A300" s="95" t="s">
        <v>764</v>
      </c>
      <c r="B300" s="95">
        <v>1</v>
      </c>
      <c r="C300" s="96" t="s">
        <v>487</v>
      </c>
      <c r="D300" s="95" t="s">
        <v>804</v>
      </c>
      <c r="E300" s="96" t="s">
        <v>803</v>
      </c>
      <c r="F300" s="95" t="s">
        <v>802</v>
      </c>
      <c r="G300" s="95" t="s">
        <v>801</v>
      </c>
      <c r="H300" s="92"/>
      <c r="I300" s="92"/>
      <c r="J300" s="92"/>
    </row>
    <row r="301" spans="1:10" ht="26.1" customHeight="1">
      <c r="A301" s="95" t="s">
        <v>764</v>
      </c>
      <c r="B301" s="95">
        <v>1</v>
      </c>
      <c r="C301" s="96" t="s">
        <v>487</v>
      </c>
      <c r="D301" s="95" t="s">
        <v>800</v>
      </c>
      <c r="E301" s="96" t="s">
        <v>799</v>
      </c>
      <c r="F301" s="95" t="s">
        <v>798</v>
      </c>
      <c r="G301" s="95" t="s">
        <v>797</v>
      </c>
      <c r="H301" s="92"/>
      <c r="I301" s="92"/>
      <c r="J301" s="92"/>
    </row>
    <row r="302" spans="1:10" ht="26.1" customHeight="1">
      <c r="A302" s="95" t="s">
        <v>764</v>
      </c>
      <c r="B302" s="95">
        <v>1</v>
      </c>
      <c r="C302" s="96" t="s">
        <v>487</v>
      </c>
      <c r="D302" s="95" t="s">
        <v>796</v>
      </c>
      <c r="E302" s="96" t="s">
        <v>795</v>
      </c>
      <c r="F302" s="95" t="s">
        <v>794</v>
      </c>
      <c r="G302" s="95" t="s">
        <v>793</v>
      </c>
      <c r="H302" s="92"/>
      <c r="I302" s="92"/>
      <c r="J302" s="92"/>
    </row>
    <row r="303" spans="1:10" ht="26.1" customHeight="1">
      <c r="A303" s="95" t="s">
        <v>764</v>
      </c>
      <c r="B303" s="95">
        <v>1</v>
      </c>
      <c r="C303" s="96" t="s">
        <v>487</v>
      </c>
      <c r="D303" s="95" t="s">
        <v>792</v>
      </c>
      <c r="E303" s="96" t="s">
        <v>791</v>
      </c>
      <c r="F303" s="95" t="s">
        <v>790</v>
      </c>
      <c r="G303" s="95" t="s">
        <v>789</v>
      </c>
      <c r="H303" s="92"/>
      <c r="I303" s="92"/>
      <c r="J303" s="92"/>
    </row>
    <row r="304" spans="1:10" ht="26.1" customHeight="1">
      <c r="A304" s="95" t="s">
        <v>764</v>
      </c>
      <c r="B304" s="95">
        <v>1</v>
      </c>
      <c r="C304" s="96" t="s">
        <v>487</v>
      </c>
      <c r="D304" s="95" t="s">
        <v>788</v>
      </c>
      <c r="E304" s="96" t="s">
        <v>787</v>
      </c>
      <c r="F304" s="95" t="s">
        <v>786</v>
      </c>
      <c r="G304" s="95" t="s">
        <v>785</v>
      </c>
      <c r="H304" s="92"/>
      <c r="I304" s="92"/>
      <c r="J304" s="92"/>
    </row>
    <row r="305" spans="1:10" ht="26.1" customHeight="1">
      <c r="A305" s="95" t="s">
        <v>764</v>
      </c>
      <c r="B305" s="95">
        <v>1</v>
      </c>
      <c r="C305" s="96" t="s">
        <v>487</v>
      </c>
      <c r="D305" s="95" t="s">
        <v>784</v>
      </c>
      <c r="E305" s="96" t="s">
        <v>783</v>
      </c>
      <c r="F305" s="95" t="s">
        <v>782</v>
      </c>
      <c r="G305" s="95" t="s">
        <v>781</v>
      </c>
      <c r="H305" s="92"/>
      <c r="I305" s="92"/>
      <c r="J305" s="92"/>
    </row>
    <row r="306" spans="1:10" ht="26.1" customHeight="1">
      <c r="A306" s="95" t="s">
        <v>764</v>
      </c>
      <c r="B306" s="95">
        <v>1</v>
      </c>
      <c r="C306" s="96" t="s">
        <v>487</v>
      </c>
      <c r="D306" s="95" t="s">
        <v>780</v>
      </c>
      <c r="E306" s="96" t="s">
        <v>779</v>
      </c>
      <c r="F306" s="95" t="s">
        <v>778</v>
      </c>
      <c r="G306" s="95" t="s">
        <v>777</v>
      </c>
      <c r="H306" s="92"/>
      <c r="I306" s="92"/>
      <c r="J306" s="92"/>
    </row>
    <row r="307" spans="1:10" ht="26.1" customHeight="1">
      <c r="A307" s="95" t="s">
        <v>764</v>
      </c>
      <c r="B307" s="95">
        <v>1</v>
      </c>
      <c r="C307" s="96" t="s">
        <v>487</v>
      </c>
      <c r="D307" s="95" t="s">
        <v>776</v>
      </c>
      <c r="E307" s="96" t="s">
        <v>775</v>
      </c>
      <c r="F307" s="95" t="s">
        <v>774</v>
      </c>
      <c r="G307" s="95" t="s">
        <v>773</v>
      </c>
      <c r="H307" s="92"/>
      <c r="I307" s="92"/>
      <c r="J307" s="92"/>
    </row>
    <row r="308" spans="1:10" ht="26.1" customHeight="1">
      <c r="A308" s="95" t="s">
        <v>764</v>
      </c>
      <c r="B308" s="95">
        <v>1</v>
      </c>
      <c r="C308" s="96" t="s">
        <v>487</v>
      </c>
      <c r="D308" s="95" t="s">
        <v>772</v>
      </c>
      <c r="E308" s="96" t="s">
        <v>771</v>
      </c>
      <c r="F308" s="95" t="s">
        <v>770</v>
      </c>
      <c r="G308" s="95" t="s">
        <v>769</v>
      </c>
      <c r="H308" s="92"/>
      <c r="I308" s="92"/>
      <c r="J308" s="92"/>
    </row>
    <row r="309" spans="1:10" ht="26.1" customHeight="1">
      <c r="A309" s="95" t="s">
        <v>764</v>
      </c>
      <c r="B309" s="95">
        <v>1</v>
      </c>
      <c r="C309" s="96" t="s">
        <v>487</v>
      </c>
      <c r="D309" s="95" t="s">
        <v>768</v>
      </c>
      <c r="E309" s="96" t="s">
        <v>767</v>
      </c>
      <c r="F309" s="95" t="s">
        <v>766</v>
      </c>
      <c r="G309" s="95" t="s">
        <v>765</v>
      </c>
      <c r="H309" s="92"/>
      <c r="I309" s="92"/>
      <c r="J309" s="92"/>
    </row>
    <row r="310" spans="1:10" ht="26.1" customHeight="1">
      <c r="A310" s="95" t="s">
        <v>764</v>
      </c>
      <c r="B310" s="95">
        <v>1</v>
      </c>
      <c r="C310" s="96" t="s">
        <v>487</v>
      </c>
      <c r="D310" s="95" t="s">
        <v>763</v>
      </c>
      <c r="E310" s="96" t="s">
        <v>762</v>
      </c>
      <c r="F310" s="95" t="s">
        <v>761</v>
      </c>
      <c r="G310" s="95" t="s">
        <v>760</v>
      </c>
      <c r="H310" s="92"/>
      <c r="I310" s="92"/>
      <c r="J310" s="92"/>
    </row>
    <row r="311" spans="1:10" ht="26.1" customHeight="1">
      <c r="A311" s="95" t="s">
        <v>703</v>
      </c>
      <c r="B311" s="95">
        <v>1</v>
      </c>
      <c r="C311" s="96" t="s">
        <v>487</v>
      </c>
      <c r="D311" s="98" t="s">
        <v>759</v>
      </c>
      <c r="E311" s="99" t="s">
        <v>758</v>
      </c>
      <c r="F311" s="98" t="s">
        <v>757</v>
      </c>
      <c r="G311" s="98" t="s">
        <v>756</v>
      </c>
      <c r="H311" s="92"/>
      <c r="I311" s="92"/>
      <c r="J311" s="92"/>
    </row>
    <row r="312" spans="1:10" ht="26.1" customHeight="1">
      <c r="A312" s="95" t="s">
        <v>703</v>
      </c>
      <c r="B312" s="95">
        <v>1</v>
      </c>
      <c r="C312" s="96" t="s">
        <v>487</v>
      </c>
      <c r="D312" s="98" t="s">
        <v>755</v>
      </c>
      <c r="E312" s="99" t="s">
        <v>754</v>
      </c>
      <c r="F312" s="98" t="s">
        <v>753</v>
      </c>
      <c r="G312" s="98" t="s">
        <v>752</v>
      </c>
      <c r="H312" s="92"/>
      <c r="I312" s="92"/>
      <c r="J312" s="92"/>
    </row>
    <row r="313" spans="1:10" ht="26.1" customHeight="1">
      <c r="A313" s="95" t="s">
        <v>703</v>
      </c>
      <c r="B313" s="95">
        <v>1</v>
      </c>
      <c r="C313" s="96" t="s">
        <v>487</v>
      </c>
      <c r="D313" s="98" t="s">
        <v>751</v>
      </c>
      <c r="E313" s="99" t="s">
        <v>750</v>
      </c>
      <c r="F313" s="98" t="s">
        <v>749</v>
      </c>
      <c r="G313" s="98" t="s">
        <v>748</v>
      </c>
      <c r="H313" s="92"/>
      <c r="I313" s="92"/>
      <c r="J313" s="92"/>
    </row>
    <row r="314" spans="1:10" ht="26.1" customHeight="1">
      <c r="A314" s="95" t="s">
        <v>703</v>
      </c>
      <c r="B314" s="95">
        <v>1</v>
      </c>
      <c r="C314" s="96" t="s">
        <v>487</v>
      </c>
      <c r="D314" s="98" t="s">
        <v>747</v>
      </c>
      <c r="E314" s="99" t="s">
        <v>746</v>
      </c>
      <c r="F314" s="98" t="s">
        <v>745</v>
      </c>
      <c r="G314" s="98" t="s">
        <v>744</v>
      </c>
      <c r="H314" s="92"/>
      <c r="I314" s="92"/>
      <c r="J314" s="92"/>
    </row>
    <row r="315" spans="1:10" ht="26.1" customHeight="1">
      <c r="A315" s="95" t="s">
        <v>703</v>
      </c>
      <c r="B315" s="95">
        <v>1</v>
      </c>
      <c r="C315" s="96" t="s">
        <v>487</v>
      </c>
      <c r="D315" s="98" t="s">
        <v>743</v>
      </c>
      <c r="E315" s="99" t="s">
        <v>742</v>
      </c>
      <c r="F315" s="98" t="s">
        <v>741</v>
      </c>
      <c r="G315" s="98" t="s">
        <v>740</v>
      </c>
      <c r="H315" s="92"/>
      <c r="I315" s="92"/>
      <c r="J315" s="92"/>
    </row>
    <row r="316" spans="1:10" ht="26.1" customHeight="1">
      <c r="A316" s="95" t="s">
        <v>703</v>
      </c>
      <c r="B316" s="95">
        <v>1</v>
      </c>
      <c r="C316" s="96" t="s">
        <v>487</v>
      </c>
      <c r="D316" s="98" t="s">
        <v>739</v>
      </c>
      <c r="E316" s="99" t="s">
        <v>738</v>
      </c>
      <c r="F316" s="98" t="s">
        <v>737</v>
      </c>
      <c r="G316" s="98" t="s">
        <v>736</v>
      </c>
      <c r="H316" s="92"/>
      <c r="I316" s="92"/>
      <c r="J316" s="92"/>
    </row>
    <row r="317" spans="1:10" ht="26.1" customHeight="1">
      <c r="A317" s="95" t="s">
        <v>703</v>
      </c>
      <c r="B317" s="95">
        <v>1</v>
      </c>
      <c r="C317" s="96" t="s">
        <v>487</v>
      </c>
      <c r="D317" s="98" t="s">
        <v>735</v>
      </c>
      <c r="E317" s="99" t="s">
        <v>734</v>
      </c>
      <c r="F317" s="98" t="s">
        <v>733</v>
      </c>
      <c r="G317" s="98" t="s">
        <v>732</v>
      </c>
      <c r="H317" s="92"/>
      <c r="I317" s="92"/>
      <c r="J317" s="92"/>
    </row>
    <row r="318" spans="1:10" ht="26.1" customHeight="1">
      <c r="A318" s="95" t="s">
        <v>703</v>
      </c>
      <c r="B318" s="95">
        <v>1</v>
      </c>
      <c r="C318" s="96" t="s">
        <v>487</v>
      </c>
      <c r="D318" s="98" t="s">
        <v>731</v>
      </c>
      <c r="E318" s="99" t="s">
        <v>730</v>
      </c>
      <c r="F318" s="98" t="s">
        <v>729</v>
      </c>
      <c r="G318" s="98" t="s">
        <v>728</v>
      </c>
      <c r="H318" s="92"/>
      <c r="I318" s="92"/>
      <c r="J318" s="92"/>
    </row>
    <row r="319" spans="1:10" ht="26.1" customHeight="1">
      <c r="A319" s="95" t="s">
        <v>703</v>
      </c>
      <c r="B319" s="95">
        <v>1</v>
      </c>
      <c r="C319" s="96" t="s">
        <v>487</v>
      </c>
      <c r="D319" s="98" t="s">
        <v>727</v>
      </c>
      <c r="E319" s="99" t="s">
        <v>726</v>
      </c>
      <c r="F319" s="98" t="s">
        <v>725</v>
      </c>
      <c r="G319" s="98" t="s">
        <v>724</v>
      </c>
      <c r="H319" s="92"/>
      <c r="I319" s="92"/>
      <c r="J319" s="92"/>
    </row>
    <row r="320" spans="1:10" ht="26.1" customHeight="1">
      <c r="A320" s="95" t="s">
        <v>703</v>
      </c>
      <c r="B320" s="95">
        <v>1</v>
      </c>
      <c r="C320" s="96" t="s">
        <v>487</v>
      </c>
      <c r="D320" s="98" t="s">
        <v>723</v>
      </c>
      <c r="E320" s="99" t="s">
        <v>722</v>
      </c>
      <c r="F320" s="98" t="s">
        <v>721</v>
      </c>
      <c r="G320" s="98" t="s">
        <v>720</v>
      </c>
      <c r="H320" s="92"/>
      <c r="I320" s="92"/>
      <c r="J320" s="92"/>
    </row>
    <row r="321" spans="1:10" ht="26.1" customHeight="1">
      <c r="A321" s="95" t="s">
        <v>703</v>
      </c>
      <c r="B321" s="95">
        <v>1</v>
      </c>
      <c r="C321" s="96" t="s">
        <v>487</v>
      </c>
      <c r="D321" s="98" t="s">
        <v>719</v>
      </c>
      <c r="E321" s="99" t="s">
        <v>718</v>
      </c>
      <c r="F321" s="98" t="s">
        <v>717</v>
      </c>
      <c r="G321" s="98" t="s">
        <v>716</v>
      </c>
      <c r="H321" s="92"/>
      <c r="I321" s="92"/>
      <c r="J321" s="92"/>
    </row>
    <row r="322" spans="1:10" ht="26.1" customHeight="1">
      <c r="A322" s="95" t="s">
        <v>703</v>
      </c>
      <c r="B322" s="95">
        <v>1</v>
      </c>
      <c r="C322" s="96" t="s">
        <v>487</v>
      </c>
      <c r="D322" s="98" t="s">
        <v>715</v>
      </c>
      <c r="E322" s="99" t="s">
        <v>714</v>
      </c>
      <c r="F322" s="98" t="s">
        <v>713</v>
      </c>
      <c r="G322" s="98" t="s">
        <v>712</v>
      </c>
      <c r="H322" s="92"/>
      <c r="I322" s="92"/>
      <c r="J322" s="92"/>
    </row>
    <row r="323" spans="1:10" ht="26.1" customHeight="1">
      <c r="A323" s="95" t="s">
        <v>703</v>
      </c>
      <c r="B323" s="95">
        <v>1</v>
      </c>
      <c r="C323" s="96" t="s">
        <v>487</v>
      </c>
      <c r="D323" s="98" t="s">
        <v>711</v>
      </c>
      <c r="E323" s="99" t="s">
        <v>710</v>
      </c>
      <c r="F323" s="98" t="s">
        <v>709</v>
      </c>
      <c r="G323" s="98" t="s">
        <v>708</v>
      </c>
      <c r="H323" s="92"/>
      <c r="I323" s="92"/>
      <c r="J323" s="92"/>
    </row>
    <row r="324" spans="1:10" ht="26.1" customHeight="1">
      <c r="A324" s="95" t="s">
        <v>703</v>
      </c>
      <c r="B324" s="95">
        <v>1</v>
      </c>
      <c r="C324" s="96" t="s">
        <v>487</v>
      </c>
      <c r="D324" s="98" t="s">
        <v>707</v>
      </c>
      <c r="E324" s="99" t="s">
        <v>706</v>
      </c>
      <c r="F324" s="98" t="s">
        <v>705</v>
      </c>
      <c r="G324" s="98" t="s">
        <v>704</v>
      </c>
      <c r="H324" s="92"/>
      <c r="I324" s="92"/>
      <c r="J324" s="92"/>
    </row>
    <row r="325" spans="1:10" ht="26.1" customHeight="1">
      <c r="A325" s="95" t="s">
        <v>703</v>
      </c>
      <c r="B325" s="95">
        <v>1</v>
      </c>
      <c r="C325" s="96" t="s">
        <v>487</v>
      </c>
      <c r="D325" s="98" t="s">
        <v>702</v>
      </c>
      <c r="E325" s="99" t="s">
        <v>701</v>
      </c>
      <c r="F325" s="98" t="s">
        <v>700</v>
      </c>
      <c r="G325" s="98" t="s">
        <v>699</v>
      </c>
      <c r="H325" s="92"/>
      <c r="I325" s="92"/>
      <c r="J325" s="92"/>
    </row>
    <row r="326" spans="1:10" ht="26.1" customHeight="1">
      <c r="A326" s="95" t="s">
        <v>562</v>
      </c>
      <c r="B326" s="95">
        <v>1</v>
      </c>
      <c r="C326" s="96" t="s">
        <v>487</v>
      </c>
      <c r="D326" s="95" t="s">
        <v>698</v>
      </c>
      <c r="E326" s="96" t="s">
        <v>695</v>
      </c>
      <c r="F326" s="95" t="s">
        <v>694</v>
      </c>
      <c r="G326" s="95" t="s">
        <v>697</v>
      </c>
      <c r="H326" s="92"/>
      <c r="I326" s="92"/>
      <c r="J326" s="92"/>
    </row>
    <row r="327" spans="1:10" ht="26.1" customHeight="1">
      <c r="A327" s="95" t="s">
        <v>562</v>
      </c>
      <c r="B327" s="95">
        <v>1</v>
      </c>
      <c r="C327" s="96" t="s">
        <v>487</v>
      </c>
      <c r="D327" s="95" t="s">
        <v>696</v>
      </c>
      <c r="E327" s="96" t="s">
        <v>695</v>
      </c>
      <c r="F327" s="95" t="s">
        <v>694</v>
      </c>
      <c r="G327" s="95" t="s">
        <v>693</v>
      </c>
      <c r="H327" s="92"/>
      <c r="I327" s="92"/>
      <c r="J327" s="92"/>
    </row>
    <row r="328" spans="1:10" ht="26.1" customHeight="1">
      <c r="A328" s="95" t="s">
        <v>562</v>
      </c>
      <c r="B328" s="95">
        <v>1</v>
      </c>
      <c r="C328" s="96" t="s">
        <v>487</v>
      </c>
      <c r="D328" s="95" t="s">
        <v>692</v>
      </c>
      <c r="E328" s="96" t="s">
        <v>691</v>
      </c>
      <c r="F328" s="95" t="s">
        <v>675</v>
      </c>
      <c r="G328" s="95" t="s">
        <v>690</v>
      </c>
      <c r="H328" s="92"/>
      <c r="I328" s="92"/>
      <c r="J328" s="92"/>
    </row>
    <row r="329" spans="1:10" ht="26.1" customHeight="1">
      <c r="A329" s="95" t="s">
        <v>562</v>
      </c>
      <c r="B329" s="95">
        <v>1</v>
      </c>
      <c r="C329" s="96" t="s">
        <v>487</v>
      </c>
      <c r="D329" s="95" t="s">
        <v>689</v>
      </c>
      <c r="E329" s="96" t="s">
        <v>688</v>
      </c>
      <c r="F329" s="95" t="s">
        <v>675</v>
      </c>
      <c r="G329" s="95" t="s">
        <v>687</v>
      </c>
      <c r="H329" s="92"/>
      <c r="I329" s="92"/>
      <c r="J329" s="92"/>
    </row>
    <row r="330" spans="1:10" ht="26.1" customHeight="1">
      <c r="A330" s="95" t="s">
        <v>562</v>
      </c>
      <c r="B330" s="95">
        <v>1</v>
      </c>
      <c r="C330" s="96" t="s">
        <v>487</v>
      </c>
      <c r="D330" s="95" t="s">
        <v>686</v>
      </c>
      <c r="E330" s="96" t="s">
        <v>685</v>
      </c>
      <c r="F330" s="95" t="s">
        <v>675</v>
      </c>
      <c r="G330" s="95" t="s">
        <v>684</v>
      </c>
      <c r="H330" s="92"/>
      <c r="I330" s="92"/>
      <c r="J330" s="92"/>
    </row>
    <row r="331" spans="1:10" ht="26.1" customHeight="1">
      <c r="A331" s="95" t="s">
        <v>562</v>
      </c>
      <c r="B331" s="95">
        <v>1</v>
      </c>
      <c r="C331" s="96" t="s">
        <v>487</v>
      </c>
      <c r="D331" s="95" t="s">
        <v>683</v>
      </c>
      <c r="E331" s="96" t="s">
        <v>682</v>
      </c>
      <c r="F331" s="95" t="s">
        <v>675</v>
      </c>
      <c r="G331" s="95" t="s">
        <v>681</v>
      </c>
      <c r="H331" s="92"/>
      <c r="I331" s="92"/>
      <c r="J331" s="92"/>
    </row>
    <row r="332" spans="1:10" ht="26.1" customHeight="1">
      <c r="A332" s="95" t="s">
        <v>562</v>
      </c>
      <c r="B332" s="95">
        <v>1</v>
      </c>
      <c r="C332" s="96" t="s">
        <v>487</v>
      </c>
      <c r="D332" s="95" t="s">
        <v>680</v>
      </c>
      <c r="E332" s="96" t="s">
        <v>679</v>
      </c>
      <c r="F332" s="95" t="s">
        <v>675</v>
      </c>
      <c r="G332" s="95" t="s">
        <v>678</v>
      </c>
      <c r="H332" s="92"/>
      <c r="I332" s="92"/>
      <c r="J332" s="92"/>
    </row>
    <row r="333" spans="1:10" ht="26.1" customHeight="1">
      <c r="A333" s="95" t="s">
        <v>562</v>
      </c>
      <c r="B333" s="95">
        <v>1</v>
      </c>
      <c r="C333" s="96" t="s">
        <v>487</v>
      </c>
      <c r="D333" s="95" t="s">
        <v>677</v>
      </c>
      <c r="E333" s="96" t="s">
        <v>676</v>
      </c>
      <c r="F333" s="95" t="s">
        <v>675</v>
      </c>
      <c r="G333" s="95" t="s">
        <v>674</v>
      </c>
      <c r="H333" s="92"/>
      <c r="I333" s="92"/>
      <c r="J333" s="92"/>
    </row>
    <row r="334" spans="1:10" ht="26.1" customHeight="1">
      <c r="A334" s="95" t="s">
        <v>562</v>
      </c>
      <c r="B334" s="95">
        <v>1</v>
      </c>
      <c r="C334" s="96" t="s">
        <v>487</v>
      </c>
      <c r="D334" s="95" t="s">
        <v>673</v>
      </c>
      <c r="E334" s="96" t="s">
        <v>672</v>
      </c>
      <c r="F334" s="95" t="s">
        <v>671</v>
      </c>
      <c r="G334" s="95" t="s">
        <v>670</v>
      </c>
      <c r="H334" s="92"/>
      <c r="I334" s="92"/>
      <c r="J334" s="92"/>
    </row>
    <row r="335" spans="1:10" ht="26.1" customHeight="1">
      <c r="A335" s="95" t="s">
        <v>562</v>
      </c>
      <c r="B335" s="95">
        <v>1</v>
      </c>
      <c r="C335" s="96" t="s">
        <v>487</v>
      </c>
      <c r="D335" s="95" t="s">
        <v>669</v>
      </c>
      <c r="E335" s="96" t="s">
        <v>668</v>
      </c>
      <c r="F335" s="95" t="s">
        <v>667</v>
      </c>
      <c r="G335" s="95" t="s">
        <v>666</v>
      </c>
      <c r="H335" s="92"/>
      <c r="I335" s="92"/>
      <c r="J335" s="92"/>
    </row>
    <row r="336" spans="1:10" ht="26.1" customHeight="1">
      <c r="A336" s="95" t="s">
        <v>562</v>
      </c>
      <c r="B336" s="95">
        <v>1</v>
      </c>
      <c r="C336" s="96" t="s">
        <v>487</v>
      </c>
      <c r="D336" s="95" t="s">
        <v>665</v>
      </c>
      <c r="E336" s="96" t="s">
        <v>664</v>
      </c>
      <c r="F336" s="95" t="s">
        <v>663</v>
      </c>
      <c r="G336" s="95" t="s">
        <v>662</v>
      </c>
      <c r="H336" s="92"/>
      <c r="I336" s="92"/>
      <c r="J336" s="92"/>
    </row>
    <row r="337" spans="1:10" ht="26.1" customHeight="1">
      <c r="A337" s="95" t="s">
        <v>562</v>
      </c>
      <c r="B337" s="95">
        <v>1</v>
      </c>
      <c r="C337" s="96" t="s">
        <v>487</v>
      </c>
      <c r="D337" s="95" t="s">
        <v>661</v>
      </c>
      <c r="E337" s="96" t="s">
        <v>660</v>
      </c>
      <c r="F337" s="95" t="s">
        <v>659</v>
      </c>
      <c r="G337" s="95" t="s">
        <v>658</v>
      </c>
      <c r="H337" s="92"/>
      <c r="I337" s="92"/>
      <c r="J337" s="92"/>
    </row>
    <row r="338" spans="1:10" ht="26.1" customHeight="1">
      <c r="A338" s="95" t="s">
        <v>562</v>
      </c>
      <c r="B338" s="95">
        <v>1</v>
      </c>
      <c r="C338" s="96" t="s">
        <v>487</v>
      </c>
      <c r="D338" s="97" t="s">
        <v>657</v>
      </c>
      <c r="E338" s="96" t="s">
        <v>656</v>
      </c>
      <c r="F338" s="95" t="s">
        <v>655</v>
      </c>
      <c r="G338" s="95" t="s">
        <v>654</v>
      </c>
      <c r="H338" s="92"/>
      <c r="I338" s="92"/>
      <c r="J338" s="92"/>
    </row>
    <row r="339" spans="1:10" ht="26.1" customHeight="1">
      <c r="A339" s="95" t="s">
        <v>562</v>
      </c>
      <c r="B339" s="95">
        <v>1</v>
      </c>
      <c r="C339" s="96" t="s">
        <v>487</v>
      </c>
      <c r="D339" s="95" t="s">
        <v>653</v>
      </c>
      <c r="E339" s="96" t="s">
        <v>652</v>
      </c>
      <c r="F339" s="95" t="s">
        <v>651</v>
      </c>
      <c r="G339" s="95" t="s">
        <v>650</v>
      </c>
      <c r="H339" s="92"/>
      <c r="I339" s="92"/>
      <c r="J339" s="92"/>
    </row>
    <row r="340" spans="1:10" ht="26.1" customHeight="1">
      <c r="A340" s="95" t="s">
        <v>562</v>
      </c>
      <c r="B340" s="95">
        <v>1</v>
      </c>
      <c r="C340" s="96" t="s">
        <v>487</v>
      </c>
      <c r="D340" s="95" t="s">
        <v>649</v>
      </c>
      <c r="E340" s="96" t="s">
        <v>648</v>
      </c>
      <c r="F340" s="95" t="s">
        <v>647</v>
      </c>
      <c r="G340" s="95" t="s">
        <v>615</v>
      </c>
      <c r="H340" s="92"/>
      <c r="I340" s="92"/>
      <c r="J340" s="92"/>
    </row>
    <row r="341" spans="1:10" ht="26.1" customHeight="1">
      <c r="A341" s="95" t="s">
        <v>562</v>
      </c>
      <c r="B341" s="95">
        <v>1</v>
      </c>
      <c r="C341" s="96" t="s">
        <v>487</v>
      </c>
      <c r="D341" s="95" t="s">
        <v>646</v>
      </c>
      <c r="E341" s="96" t="s">
        <v>645</v>
      </c>
      <c r="F341" s="95" t="s">
        <v>644</v>
      </c>
      <c r="G341" s="95" t="s">
        <v>643</v>
      </c>
      <c r="H341" s="92"/>
      <c r="I341" s="92"/>
      <c r="J341" s="92"/>
    </row>
    <row r="342" spans="1:10" ht="26.1" customHeight="1">
      <c r="A342" s="95" t="s">
        <v>562</v>
      </c>
      <c r="B342" s="95">
        <v>1</v>
      </c>
      <c r="C342" s="96" t="s">
        <v>487</v>
      </c>
      <c r="D342" s="95" t="s">
        <v>642</v>
      </c>
      <c r="E342" s="96" t="s">
        <v>641</v>
      </c>
      <c r="F342" s="95" t="s">
        <v>640</v>
      </c>
      <c r="G342" s="95" t="s">
        <v>639</v>
      </c>
      <c r="H342" s="92"/>
      <c r="I342" s="92"/>
      <c r="J342" s="92"/>
    </row>
    <row r="343" spans="1:10" ht="26.1" customHeight="1">
      <c r="A343" s="95" t="s">
        <v>562</v>
      </c>
      <c r="B343" s="95">
        <v>1</v>
      </c>
      <c r="C343" s="96" t="s">
        <v>487</v>
      </c>
      <c r="D343" s="95" t="s">
        <v>638</v>
      </c>
      <c r="E343" s="96" t="s">
        <v>637</v>
      </c>
      <c r="F343" s="95" t="s">
        <v>636</v>
      </c>
      <c r="G343" s="95" t="s">
        <v>635</v>
      </c>
      <c r="H343" s="92"/>
      <c r="I343" s="92"/>
      <c r="J343" s="92"/>
    </row>
    <row r="344" spans="1:10" ht="26.1" customHeight="1">
      <c r="A344" s="95" t="s">
        <v>562</v>
      </c>
      <c r="B344" s="95">
        <v>1</v>
      </c>
      <c r="C344" s="96" t="s">
        <v>487</v>
      </c>
      <c r="D344" s="95" t="s">
        <v>634</v>
      </c>
      <c r="E344" s="96" t="s">
        <v>633</v>
      </c>
      <c r="F344" s="95" t="s">
        <v>632</v>
      </c>
      <c r="G344" s="95" t="s">
        <v>631</v>
      </c>
      <c r="H344" s="92"/>
      <c r="I344" s="92"/>
      <c r="J344" s="92"/>
    </row>
    <row r="345" spans="1:10" ht="26.1" customHeight="1">
      <c r="A345" s="95" t="s">
        <v>562</v>
      </c>
      <c r="B345" s="95">
        <v>1</v>
      </c>
      <c r="C345" s="96" t="s">
        <v>487</v>
      </c>
      <c r="D345" s="95" t="s">
        <v>630</v>
      </c>
      <c r="E345" s="96" t="s">
        <v>629</v>
      </c>
      <c r="F345" s="95" t="s">
        <v>628</v>
      </c>
      <c r="G345" s="95" t="s">
        <v>627</v>
      </c>
      <c r="H345" s="92"/>
      <c r="I345" s="92"/>
      <c r="J345" s="92"/>
    </row>
    <row r="346" spans="1:10" ht="26.1" customHeight="1">
      <c r="A346" s="95" t="s">
        <v>562</v>
      </c>
      <c r="B346" s="95">
        <v>1</v>
      </c>
      <c r="C346" s="96" t="s">
        <v>487</v>
      </c>
      <c r="D346" s="95" t="s">
        <v>626</v>
      </c>
      <c r="E346" s="96" t="s">
        <v>625</v>
      </c>
      <c r="F346" s="95" t="s">
        <v>624</v>
      </c>
      <c r="G346" s="95" t="s">
        <v>623</v>
      </c>
      <c r="H346" s="92"/>
      <c r="I346" s="92"/>
      <c r="J346" s="92"/>
    </row>
    <row r="347" spans="1:10" ht="26.1" customHeight="1">
      <c r="A347" s="95" t="s">
        <v>562</v>
      </c>
      <c r="B347" s="95">
        <v>1</v>
      </c>
      <c r="C347" s="96" t="s">
        <v>487</v>
      </c>
      <c r="D347" s="95" t="s">
        <v>622</v>
      </c>
      <c r="E347" s="96" t="s">
        <v>621</v>
      </c>
      <c r="F347" s="95" t="s">
        <v>620</v>
      </c>
      <c r="G347" s="95" t="s">
        <v>619</v>
      </c>
      <c r="H347" s="92"/>
      <c r="I347" s="92"/>
      <c r="J347" s="92"/>
    </row>
    <row r="348" spans="1:10" ht="26.1" customHeight="1">
      <c r="A348" s="95" t="s">
        <v>562</v>
      </c>
      <c r="B348" s="95">
        <v>1</v>
      </c>
      <c r="C348" s="96" t="s">
        <v>487</v>
      </c>
      <c r="D348" s="95" t="s">
        <v>618</v>
      </c>
      <c r="E348" s="96" t="s">
        <v>617</v>
      </c>
      <c r="F348" s="95" t="s">
        <v>616</v>
      </c>
      <c r="G348" s="95" t="s">
        <v>615</v>
      </c>
      <c r="H348" s="92"/>
      <c r="I348" s="92"/>
      <c r="J348" s="92"/>
    </row>
    <row r="349" spans="1:10" ht="26.1" customHeight="1">
      <c r="A349" s="95" t="s">
        <v>562</v>
      </c>
      <c r="B349" s="95">
        <v>1</v>
      </c>
      <c r="C349" s="96" t="s">
        <v>487</v>
      </c>
      <c r="D349" s="95" t="s">
        <v>614</v>
      </c>
      <c r="E349" s="96" t="s">
        <v>613</v>
      </c>
      <c r="F349" s="95" t="s">
        <v>612</v>
      </c>
      <c r="G349" s="95" t="s">
        <v>611</v>
      </c>
      <c r="H349" s="92"/>
      <c r="I349" s="92"/>
      <c r="J349" s="92"/>
    </row>
    <row r="350" spans="1:10" ht="26.1" customHeight="1">
      <c r="A350" s="95" t="s">
        <v>562</v>
      </c>
      <c r="B350" s="95">
        <v>1</v>
      </c>
      <c r="C350" s="96" t="s">
        <v>487</v>
      </c>
      <c r="D350" s="95" t="s">
        <v>610</v>
      </c>
      <c r="E350" s="96" t="s">
        <v>609</v>
      </c>
      <c r="F350" s="95" t="s">
        <v>608</v>
      </c>
      <c r="G350" s="95" t="s">
        <v>607</v>
      </c>
      <c r="H350" s="92"/>
      <c r="I350" s="92"/>
      <c r="J350" s="92"/>
    </row>
    <row r="351" spans="1:10" ht="26.1" customHeight="1">
      <c r="A351" s="95" t="s">
        <v>562</v>
      </c>
      <c r="B351" s="95">
        <v>1</v>
      </c>
      <c r="C351" s="96" t="s">
        <v>487</v>
      </c>
      <c r="D351" s="95" t="s">
        <v>606</v>
      </c>
      <c r="E351" s="96" t="s">
        <v>605</v>
      </c>
      <c r="F351" s="95" t="s">
        <v>604</v>
      </c>
      <c r="G351" s="95" t="s">
        <v>603</v>
      </c>
      <c r="H351" s="92"/>
      <c r="I351" s="92"/>
      <c r="J351" s="92"/>
    </row>
    <row r="352" spans="1:10" ht="26.1" customHeight="1">
      <c r="A352" s="95" t="s">
        <v>562</v>
      </c>
      <c r="B352" s="95">
        <v>1</v>
      </c>
      <c r="C352" s="96" t="s">
        <v>487</v>
      </c>
      <c r="D352" s="95" t="s">
        <v>602</v>
      </c>
      <c r="E352" s="96" t="s">
        <v>601</v>
      </c>
      <c r="F352" s="95" t="s">
        <v>600</v>
      </c>
      <c r="G352" s="95" t="s">
        <v>599</v>
      </c>
      <c r="H352" s="92"/>
      <c r="I352" s="92"/>
      <c r="J352" s="92"/>
    </row>
    <row r="353" spans="1:10" ht="26.1" customHeight="1">
      <c r="A353" s="95" t="s">
        <v>562</v>
      </c>
      <c r="B353" s="95">
        <v>1</v>
      </c>
      <c r="C353" s="96" t="s">
        <v>487</v>
      </c>
      <c r="D353" s="95" t="s">
        <v>598</v>
      </c>
      <c r="E353" s="96" t="s">
        <v>597</v>
      </c>
      <c r="F353" s="95" t="s">
        <v>596</v>
      </c>
      <c r="G353" s="95" t="s">
        <v>595</v>
      </c>
      <c r="H353" s="92"/>
      <c r="I353" s="92"/>
      <c r="J353" s="92"/>
    </row>
    <row r="354" spans="1:10" ht="26.1" customHeight="1">
      <c r="A354" s="95" t="s">
        <v>562</v>
      </c>
      <c r="B354" s="95">
        <v>1</v>
      </c>
      <c r="C354" s="96" t="s">
        <v>487</v>
      </c>
      <c r="D354" s="95" t="s">
        <v>594</v>
      </c>
      <c r="E354" s="96" t="s">
        <v>593</v>
      </c>
      <c r="F354" s="95" t="s">
        <v>592</v>
      </c>
      <c r="G354" s="95" t="s">
        <v>591</v>
      </c>
      <c r="H354" s="92"/>
      <c r="I354" s="92"/>
      <c r="J354" s="92"/>
    </row>
    <row r="355" spans="1:10" ht="26.1" customHeight="1">
      <c r="A355" s="95" t="s">
        <v>562</v>
      </c>
      <c r="B355" s="95">
        <v>1</v>
      </c>
      <c r="C355" s="96" t="s">
        <v>487</v>
      </c>
      <c r="D355" s="95" t="s">
        <v>590</v>
      </c>
      <c r="E355" s="96" t="s">
        <v>589</v>
      </c>
      <c r="F355" s="95" t="s">
        <v>588</v>
      </c>
      <c r="G355" s="95" t="s">
        <v>587</v>
      </c>
      <c r="H355" s="92"/>
      <c r="I355" s="92"/>
      <c r="J355" s="92"/>
    </row>
    <row r="356" spans="1:10" ht="26.1" customHeight="1">
      <c r="A356" s="95" t="s">
        <v>562</v>
      </c>
      <c r="B356" s="95">
        <v>1</v>
      </c>
      <c r="C356" s="96" t="s">
        <v>487</v>
      </c>
      <c r="D356" s="95" t="s">
        <v>586</v>
      </c>
      <c r="E356" s="96" t="s">
        <v>585</v>
      </c>
      <c r="F356" s="95" t="s">
        <v>584</v>
      </c>
      <c r="G356" s="95" t="s">
        <v>583</v>
      </c>
      <c r="H356" s="92"/>
      <c r="I356" s="92"/>
      <c r="J356" s="92"/>
    </row>
    <row r="357" spans="1:10" ht="26.1" customHeight="1">
      <c r="A357" s="95" t="s">
        <v>562</v>
      </c>
      <c r="B357" s="95">
        <v>1</v>
      </c>
      <c r="C357" s="96" t="s">
        <v>487</v>
      </c>
      <c r="D357" s="95" t="s">
        <v>582</v>
      </c>
      <c r="E357" s="96" t="s">
        <v>581</v>
      </c>
      <c r="F357" s="95" t="s">
        <v>580</v>
      </c>
      <c r="G357" s="95" t="s">
        <v>579</v>
      </c>
      <c r="H357" s="92"/>
      <c r="I357" s="92"/>
      <c r="J357" s="92"/>
    </row>
    <row r="358" spans="1:10" ht="26.1" customHeight="1">
      <c r="A358" s="95" t="s">
        <v>562</v>
      </c>
      <c r="B358" s="95">
        <v>1</v>
      </c>
      <c r="C358" s="96" t="s">
        <v>487</v>
      </c>
      <c r="D358" s="95" t="s">
        <v>578</v>
      </c>
      <c r="E358" s="96" t="s">
        <v>577</v>
      </c>
      <c r="F358" s="95" t="s">
        <v>576</v>
      </c>
      <c r="G358" s="95" t="s">
        <v>575</v>
      </c>
      <c r="H358" s="92"/>
      <c r="I358" s="92"/>
      <c r="J358" s="92"/>
    </row>
    <row r="359" spans="1:10" ht="26.1" customHeight="1">
      <c r="A359" s="95" t="s">
        <v>562</v>
      </c>
      <c r="B359" s="95">
        <v>1</v>
      </c>
      <c r="C359" s="96" t="s">
        <v>487</v>
      </c>
      <c r="D359" s="95" t="s">
        <v>574</v>
      </c>
      <c r="E359" s="96" t="s">
        <v>573</v>
      </c>
      <c r="F359" s="95" t="s">
        <v>572</v>
      </c>
      <c r="G359" s="95" t="s">
        <v>571</v>
      </c>
      <c r="H359" s="92"/>
      <c r="I359" s="92"/>
      <c r="J359" s="92"/>
    </row>
    <row r="360" spans="1:10" ht="26.1" customHeight="1">
      <c r="A360" s="95" t="s">
        <v>562</v>
      </c>
      <c r="B360" s="95">
        <v>1</v>
      </c>
      <c r="C360" s="96" t="s">
        <v>487</v>
      </c>
      <c r="D360" s="95" t="s">
        <v>570</v>
      </c>
      <c r="E360" s="96" t="s">
        <v>569</v>
      </c>
      <c r="F360" s="95" t="s">
        <v>568</v>
      </c>
      <c r="G360" s="95" t="s">
        <v>567</v>
      </c>
      <c r="H360" s="92"/>
      <c r="I360" s="92"/>
      <c r="J360" s="92"/>
    </row>
    <row r="361" spans="1:10" ht="26.1" customHeight="1">
      <c r="A361" s="95" t="s">
        <v>562</v>
      </c>
      <c r="B361" s="95">
        <v>1</v>
      </c>
      <c r="C361" s="96" t="s">
        <v>487</v>
      </c>
      <c r="D361" s="95" t="s">
        <v>566</v>
      </c>
      <c r="E361" s="96" t="s">
        <v>565</v>
      </c>
      <c r="F361" s="95" t="s">
        <v>564</v>
      </c>
      <c r="G361" s="95" t="s">
        <v>563</v>
      </c>
      <c r="H361" s="92"/>
      <c r="I361" s="92"/>
      <c r="J361" s="92"/>
    </row>
    <row r="362" spans="1:10" ht="26.1" customHeight="1">
      <c r="A362" s="95" t="s">
        <v>562</v>
      </c>
      <c r="B362" s="95">
        <v>1</v>
      </c>
      <c r="C362" s="96" t="s">
        <v>487</v>
      </c>
      <c r="D362" s="95" t="s">
        <v>561</v>
      </c>
      <c r="E362" s="96" t="s">
        <v>560</v>
      </c>
      <c r="F362" s="95" t="s">
        <v>559</v>
      </c>
      <c r="G362" s="95" t="s">
        <v>558</v>
      </c>
      <c r="H362" s="92"/>
      <c r="I362" s="92"/>
      <c r="J362" s="92"/>
    </row>
    <row r="363" spans="1:10" s="91" customFormat="1" ht="26.1" customHeight="1">
      <c r="A363" s="95" t="s">
        <v>488</v>
      </c>
      <c r="B363" s="95">
        <v>1</v>
      </c>
      <c r="C363" s="96" t="s">
        <v>487</v>
      </c>
      <c r="D363" s="95" t="s">
        <v>557</v>
      </c>
      <c r="E363" s="96" t="s">
        <v>556</v>
      </c>
      <c r="F363" s="95" t="s">
        <v>549</v>
      </c>
      <c r="G363" s="95" t="s">
        <v>555</v>
      </c>
      <c r="H363" s="94"/>
      <c r="I363" s="94"/>
      <c r="J363" s="94"/>
    </row>
    <row r="364" spans="1:10" ht="26.1" customHeight="1">
      <c r="A364" s="95" t="s">
        <v>488</v>
      </c>
      <c r="B364" s="95">
        <v>1</v>
      </c>
      <c r="C364" s="96" t="s">
        <v>487</v>
      </c>
      <c r="D364" s="95" t="s">
        <v>554</v>
      </c>
      <c r="E364" s="96" t="s">
        <v>553</v>
      </c>
      <c r="F364" s="95" t="s">
        <v>542</v>
      </c>
      <c r="G364" s="95" t="s">
        <v>552</v>
      </c>
      <c r="H364" s="92"/>
      <c r="I364" s="92"/>
      <c r="J364" s="92"/>
    </row>
    <row r="365" spans="1:10" ht="26.1" customHeight="1">
      <c r="A365" s="95" t="s">
        <v>488</v>
      </c>
      <c r="B365" s="95">
        <v>1</v>
      </c>
      <c r="C365" s="96" t="s">
        <v>487</v>
      </c>
      <c r="D365" s="95" t="s">
        <v>551</v>
      </c>
      <c r="E365" s="96" t="s">
        <v>550</v>
      </c>
      <c r="F365" s="95" t="s">
        <v>549</v>
      </c>
      <c r="G365" s="95" t="s">
        <v>548</v>
      </c>
      <c r="H365" s="92"/>
      <c r="I365" s="92"/>
      <c r="J365" s="92"/>
    </row>
    <row r="366" spans="1:10" ht="26.1" customHeight="1">
      <c r="A366" s="95" t="s">
        <v>488</v>
      </c>
      <c r="B366" s="95">
        <v>1</v>
      </c>
      <c r="C366" s="96" t="s">
        <v>487</v>
      </c>
      <c r="D366" s="95" t="s">
        <v>547</v>
      </c>
      <c r="E366" s="96" t="s">
        <v>546</v>
      </c>
      <c r="F366" s="95" t="s">
        <v>542</v>
      </c>
      <c r="G366" s="95" t="s">
        <v>545</v>
      </c>
      <c r="H366" s="92"/>
      <c r="I366" s="92"/>
      <c r="J366" s="92"/>
    </row>
    <row r="367" spans="1:10" ht="26.1" customHeight="1">
      <c r="A367" s="95" t="s">
        <v>488</v>
      </c>
      <c r="B367" s="95">
        <v>1</v>
      </c>
      <c r="C367" s="96" t="s">
        <v>487</v>
      </c>
      <c r="D367" s="95" t="s">
        <v>544</v>
      </c>
      <c r="E367" s="96" t="s">
        <v>543</v>
      </c>
      <c r="F367" s="95" t="s">
        <v>542</v>
      </c>
      <c r="G367" s="95" t="s">
        <v>541</v>
      </c>
      <c r="H367" s="92"/>
      <c r="I367" s="92"/>
      <c r="J367" s="92"/>
    </row>
    <row r="368" spans="1:10" ht="26.1" customHeight="1">
      <c r="A368" s="95" t="s">
        <v>488</v>
      </c>
      <c r="B368" s="95">
        <v>1</v>
      </c>
      <c r="C368" s="96" t="s">
        <v>487</v>
      </c>
      <c r="D368" s="95" t="s">
        <v>540</v>
      </c>
      <c r="E368" s="96" t="s">
        <v>539</v>
      </c>
      <c r="F368" s="95" t="s">
        <v>538</v>
      </c>
      <c r="G368" s="95" t="s">
        <v>537</v>
      </c>
      <c r="H368" s="92"/>
      <c r="I368" s="92"/>
      <c r="J368" s="92"/>
    </row>
    <row r="369" spans="1:10" ht="26.1" customHeight="1">
      <c r="A369" s="95" t="s">
        <v>488</v>
      </c>
      <c r="B369" s="95">
        <v>1</v>
      </c>
      <c r="C369" s="96" t="s">
        <v>487</v>
      </c>
      <c r="D369" s="95" t="s">
        <v>536</v>
      </c>
      <c r="E369" s="96" t="s">
        <v>535</v>
      </c>
      <c r="F369" s="95" t="s">
        <v>534</v>
      </c>
      <c r="G369" s="95" t="s">
        <v>533</v>
      </c>
      <c r="H369" s="92"/>
      <c r="I369" s="92"/>
      <c r="J369" s="92"/>
    </row>
    <row r="370" spans="1:10" ht="26.1" customHeight="1">
      <c r="A370" s="95" t="s">
        <v>488</v>
      </c>
      <c r="B370" s="95">
        <v>1</v>
      </c>
      <c r="C370" s="96" t="s">
        <v>487</v>
      </c>
      <c r="D370" s="95" t="s">
        <v>532</v>
      </c>
      <c r="E370" s="96" t="s">
        <v>531</v>
      </c>
      <c r="F370" s="95" t="s">
        <v>530</v>
      </c>
      <c r="G370" s="95" t="s">
        <v>529</v>
      </c>
      <c r="H370" s="92"/>
      <c r="I370" s="92"/>
      <c r="J370" s="92"/>
    </row>
    <row r="371" spans="1:10" ht="26.1" customHeight="1">
      <c r="A371" s="95" t="s">
        <v>488</v>
      </c>
      <c r="B371" s="95">
        <v>1</v>
      </c>
      <c r="C371" s="96" t="s">
        <v>487</v>
      </c>
      <c r="D371" s="95" t="s">
        <v>528</v>
      </c>
      <c r="E371" s="96" t="s">
        <v>527</v>
      </c>
      <c r="F371" s="95" t="s">
        <v>526</v>
      </c>
      <c r="G371" s="95" t="s">
        <v>525</v>
      </c>
      <c r="H371" s="92"/>
      <c r="I371" s="92"/>
      <c r="J371" s="92"/>
    </row>
    <row r="372" spans="1:10" ht="26.1" customHeight="1">
      <c r="A372" s="95" t="s">
        <v>488</v>
      </c>
      <c r="B372" s="95">
        <v>1</v>
      </c>
      <c r="C372" s="96" t="s">
        <v>487</v>
      </c>
      <c r="D372" s="95" t="s">
        <v>524</v>
      </c>
      <c r="E372" s="96" t="s">
        <v>523</v>
      </c>
      <c r="F372" s="95" t="s">
        <v>522</v>
      </c>
      <c r="G372" s="95" t="s">
        <v>521</v>
      </c>
      <c r="H372" s="92"/>
      <c r="I372" s="92"/>
      <c r="J372" s="92"/>
    </row>
    <row r="373" spans="1:10" ht="26.1" customHeight="1">
      <c r="A373" s="95" t="s">
        <v>488</v>
      </c>
      <c r="B373" s="95">
        <v>1</v>
      </c>
      <c r="C373" s="96" t="s">
        <v>487</v>
      </c>
      <c r="D373" s="95" t="s">
        <v>520</v>
      </c>
      <c r="E373" s="96" t="s">
        <v>519</v>
      </c>
      <c r="F373" s="95" t="s">
        <v>518</v>
      </c>
      <c r="G373" s="95" t="s">
        <v>517</v>
      </c>
      <c r="H373" s="92"/>
      <c r="I373" s="92"/>
      <c r="J373" s="92"/>
    </row>
    <row r="374" spans="1:10" ht="26.1" customHeight="1">
      <c r="A374" s="95" t="s">
        <v>488</v>
      </c>
      <c r="B374" s="95">
        <v>1</v>
      </c>
      <c r="C374" s="96" t="s">
        <v>487</v>
      </c>
      <c r="D374" s="95" t="s">
        <v>516</v>
      </c>
      <c r="E374" s="96" t="s">
        <v>515</v>
      </c>
      <c r="F374" s="95" t="s">
        <v>514</v>
      </c>
      <c r="G374" s="95" t="s">
        <v>513</v>
      </c>
      <c r="H374" s="92"/>
      <c r="I374" s="92"/>
      <c r="J374" s="92"/>
    </row>
    <row r="375" spans="1:10" ht="26.1" customHeight="1">
      <c r="A375" s="95" t="s">
        <v>488</v>
      </c>
      <c r="B375" s="95">
        <v>1</v>
      </c>
      <c r="C375" s="96" t="s">
        <v>487</v>
      </c>
      <c r="D375" s="95" t="s">
        <v>512</v>
      </c>
      <c r="E375" s="96" t="s">
        <v>511</v>
      </c>
      <c r="F375" s="95" t="s">
        <v>510</v>
      </c>
      <c r="G375" s="95" t="s">
        <v>509</v>
      </c>
      <c r="H375" s="92"/>
      <c r="I375" s="92"/>
      <c r="J375" s="92"/>
    </row>
    <row r="376" spans="1:10" ht="26.1" customHeight="1">
      <c r="A376" s="95" t="s">
        <v>488</v>
      </c>
      <c r="B376" s="95">
        <v>1</v>
      </c>
      <c r="C376" s="96" t="s">
        <v>487</v>
      </c>
      <c r="D376" s="95" t="s">
        <v>508</v>
      </c>
      <c r="E376" s="96" t="s">
        <v>507</v>
      </c>
      <c r="F376" s="95" t="s">
        <v>506</v>
      </c>
      <c r="G376" s="95" t="s">
        <v>505</v>
      </c>
      <c r="H376" s="92"/>
      <c r="I376" s="92"/>
      <c r="J376" s="92"/>
    </row>
    <row r="377" spans="1:10" ht="26.1" customHeight="1">
      <c r="A377" s="95" t="s">
        <v>488</v>
      </c>
      <c r="B377" s="95">
        <v>1</v>
      </c>
      <c r="C377" s="96" t="s">
        <v>487</v>
      </c>
      <c r="D377" s="95" t="s">
        <v>504</v>
      </c>
      <c r="E377" s="96" t="s">
        <v>503</v>
      </c>
      <c r="F377" s="95" t="s">
        <v>502</v>
      </c>
      <c r="G377" s="95" t="s">
        <v>501</v>
      </c>
      <c r="H377" s="92"/>
      <c r="I377" s="92"/>
      <c r="J377" s="92"/>
    </row>
    <row r="378" spans="1:10" ht="26.1" customHeight="1">
      <c r="A378" s="95" t="s">
        <v>488</v>
      </c>
      <c r="B378" s="95">
        <v>1</v>
      </c>
      <c r="C378" s="96" t="s">
        <v>487</v>
      </c>
      <c r="D378" s="95" t="s">
        <v>500</v>
      </c>
      <c r="E378" s="96" t="s">
        <v>499</v>
      </c>
      <c r="F378" s="95" t="s">
        <v>498</v>
      </c>
      <c r="G378" s="95" t="s">
        <v>497</v>
      </c>
      <c r="H378" s="92"/>
      <c r="I378" s="92"/>
      <c r="J378" s="92"/>
    </row>
    <row r="379" spans="1:10" ht="26.1" customHeight="1">
      <c r="A379" s="95" t="s">
        <v>488</v>
      </c>
      <c r="B379" s="95">
        <v>1</v>
      </c>
      <c r="C379" s="96" t="s">
        <v>487</v>
      </c>
      <c r="D379" s="95" t="s">
        <v>496</v>
      </c>
      <c r="E379" s="96" t="s">
        <v>495</v>
      </c>
      <c r="F379" s="95" t="s">
        <v>494</v>
      </c>
      <c r="G379" s="95" t="s">
        <v>493</v>
      </c>
      <c r="H379" s="92"/>
      <c r="I379" s="92"/>
      <c r="J379" s="92"/>
    </row>
    <row r="380" spans="1:10" ht="26.1" customHeight="1">
      <c r="A380" s="95" t="s">
        <v>488</v>
      </c>
      <c r="B380" s="95">
        <v>1</v>
      </c>
      <c r="C380" s="96" t="s">
        <v>487</v>
      </c>
      <c r="D380" s="95" t="s">
        <v>492</v>
      </c>
      <c r="E380" s="96" t="s">
        <v>491</v>
      </c>
      <c r="F380" s="95" t="s">
        <v>490</v>
      </c>
      <c r="G380" s="95" t="s">
        <v>489</v>
      </c>
      <c r="H380" s="92"/>
      <c r="I380" s="92"/>
      <c r="J380" s="92"/>
    </row>
    <row r="381" spans="1:10" ht="26.1" customHeight="1">
      <c r="A381" s="95" t="s">
        <v>488</v>
      </c>
      <c r="B381" s="95">
        <v>1</v>
      </c>
      <c r="C381" s="96" t="s">
        <v>487</v>
      </c>
      <c r="D381" s="95" t="s">
        <v>486</v>
      </c>
      <c r="E381" s="96" t="s">
        <v>485</v>
      </c>
      <c r="F381" s="95" t="s">
        <v>484</v>
      </c>
      <c r="G381" s="95" t="s">
        <v>483</v>
      </c>
      <c r="H381" s="92"/>
      <c r="I381" s="92"/>
      <c r="J381" s="92"/>
    </row>
    <row r="382" spans="1:10" ht="12.75" customHeight="1">
      <c r="A382" s="92"/>
      <c r="C382" s="92"/>
      <c r="D382" s="93"/>
      <c r="E382" s="94"/>
      <c r="F382" s="93"/>
      <c r="G382" s="93"/>
      <c r="H382" s="92"/>
      <c r="I382" s="92"/>
      <c r="J382" s="92"/>
    </row>
    <row r="383" spans="1:10">
      <c r="A383" s="92"/>
      <c r="C383" s="92"/>
      <c r="D383" s="93"/>
      <c r="E383" s="94"/>
      <c r="F383" s="93"/>
      <c r="G383" s="93"/>
      <c r="H383" s="92"/>
      <c r="I383" s="92"/>
      <c r="J383" s="92"/>
    </row>
    <row r="384" spans="1:10">
      <c r="A384" s="92"/>
      <c r="C384" s="92"/>
      <c r="D384" s="93"/>
      <c r="E384" s="94"/>
      <c r="F384" s="93"/>
      <c r="G384" s="93"/>
      <c r="H384" s="92"/>
      <c r="I384" s="92"/>
      <c r="J384" s="92"/>
    </row>
    <row r="385" spans="1:10">
      <c r="A385" s="92"/>
      <c r="C385" s="92"/>
      <c r="D385" s="93"/>
      <c r="E385" s="94"/>
      <c r="F385" s="93"/>
      <c r="G385" s="93"/>
      <c r="H385" s="92"/>
      <c r="I385" s="92"/>
      <c r="J385" s="92"/>
    </row>
  </sheetData>
  <autoFilter ref="A1:G381">
    <sortState ref="A5:K426">
      <sortCondition ref="A4:A426"/>
    </sortState>
  </autoFilter>
  <pageMargins left="0.68" right="0.56000000000000005" top="0.67" bottom="0.56000000000000005" header="0.34" footer="0.3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91</vt:i4>
      </vt:variant>
    </vt:vector>
  </HeadingPairs>
  <TitlesOfParts>
    <vt:vector size="98" baseType="lpstr">
      <vt:lpstr>KWESTIONARIUSZ</vt:lpstr>
      <vt:lpstr>slownik</vt:lpstr>
      <vt:lpstr>WOJ</vt:lpstr>
      <vt:lpstr>POW</vt:lpstr>
      <vt:lpstr>GMI</vt:lpstr>
      <vt:lpstr>pesel</vt:lpstr>
      <vt:lpstr>US</vt:lpstr>
      <vt:lpstr>album</vt:lpstr>
      <vt:lpstr>Bezdmn</vt:lpstr>
      <vt:lpstr>BezOsPrac</vt:lpstr>
      <vt:lpstr>BezOsPracDz</vt:lpstr>
      <vt:lpstr>DataUr</vt:lpstr>
      <vt:lpstr>dodatk_wsp</vt:lpstr>
      <vt:lpstr>dowod</vt:lpstr>
      <vt:lpstr>DzieciUt</vt:lpstr>
      <vt:lpstr>Email</vt:lpstr>
      <vt:lpstr>form</vt:lpstr>
      <vt:lpstr>Gmina</vt:lpstr>
      <vt:lpstr>id.gmin</vt:lpstr>
      <vt:lpstr>KWESTIONARIUSZ!Imie</vt:lpstr>
      <vt:lpstr>InnaNiek</vt:lpstr>
      <vt:lpstr>Kierunek</vt:lpstr>
      <vt:lpstr>KodPocztowy</vt:lpstr>
      <vt:lpstr>li_adr_powt</vt:lpstr>
      <vt:lpstr>li_gmi_nag</vt:lpstr>
      <vt:lpstr>li_gmi_wojpowID</vt:lpstr>
      <vt:lpstr>li_gmi3</vt:lpstr>
      <vt:lpstr>li_gmiID</vt:lpstr>
      <vt:lpstr>li_kasa_ch</vt:lpstr>
      <vt:lpstr>li_kod_chck</vt:lpstr>
      <vt:lpstr>li_miasto</vt:lpstr>
      <vt:lpstr>li_miasto_chck</vt:lpstr>
      <vt:lpstr>li_plec</vt:lpstr>
      <vt:lpstr>li_pow_nag</vt:lpstr>
      <vt:lpstr>li_pow_wojID</vt:lpstr>
      <vt:lpstr>li_pow3</vt:lpstr>
      <vt:lpstr>li_powID</vt:lpstr>
      <vt:lpstr>li_rodzaj_st_szcz</vt:lpstr>
      <vt:lpstr>li_rodzaj_st2</vt:lpstr>
      <vt:lpstr>li_rokst</vt:lpstr>
      <vt:lpstr>li_semestr</vt:lpstr>
      <vt:lpstr>li_skr</vt:lpstr>
      <vt:lpstr>li_stat_szczeg2</vt:lpstr>
      <vt:lpstr>li_stat2</vt:lpstr>
      <vt:lpstr>li_statsz_nag</vt:lpstr>
      <vt:lpstr>li_status</vt:lpstr>
      <vt:lpstr>li_szkolenia</vt:lpstr>
      <vt:lpstr>li_tab_pr</vt:lpstr>
      <vt:lpstr>li_termin</vt:lpstr>
      <vt:lpstr>li_tn</vt:lpstr>
      <vt:lpstr>li_tnn</vt:lpstr>
      <vt:lpstr>li_tno</vt:lpstr>
      <vt:lpstr>li_tryb</vt:lpstr>
      <vt:lpstr>li_wies</vt:lpstr>
      <vt:lpstr>li_woj</vt:lpstr>
      <vt:lpstr>li_woj2</vt:lpstr>
      <vt:lpstr>li_wojID</vt:lpstr>
      <vt:lpstr>li_wsparcie</vt:lpstr>
      <vt:lpstr>li_wydzial</vt:lpstr>
      <vt:lpstr>li_wykszt</vt:lpstr>
      <vt:lpstr>li_zawod</vt:lpstr>
      <vt:lpstr>miejsceUr</vt:lpstr>
      <vt:lpstr>Miejscowosc</vt:lpstr>
      <vt:lpstr>Mniejszosc</vt:lpstr>
      <vt:lpstr>Nazwisko</vt:lpstr>
      <vt:lpstr>NrDomu</vt:lpstr>
      <vt:lpstr>NrLokalu</vt:lpstr>
      <vt:lpstr>obecne_zatrudm</vt:lpstr>
      <vt:lpstr>obecne_zatrudn</vt:lpstr>
      <vt:lpstr>KWESTIONARIUSZ!Obszar_wydruku</vt:lpstr>
      <vt:lpstr>Obywatelstwo</vt:lpstr>
      <vt:lpstr>pes_dł</vt:lpstr>
      <vt:lpstr>pes_mod</vt:lpstr>
      <vt:lpstr>pes_ok</vt:lpstr>
      <vt:lpstr>pes_puste</vt:lpstr>
      <vt:lpstr>Pesel</vt:lpstr>
      <vt:lpstr>pierwszy</vt:lpstr>
      <vt:lpstr>pkd</vt:lpstr>
      <vt:lpstr>Plec</vt:lpstr>
      <vt:lpstr>Powiat</vt:lpstr>
      <vt:lpstr>projekt</vt:lpstr>
      <vt:lpstr>rodzaj_st</vt:lpstr>
      <vt:lpstr>Rodzaj_studiow</vt:lpstr>
      <vt:lpstr>rok_st</vt:lpstr>
      <vt:lpstr>Status</vt:lpstr>
      <vt:lpstr>Status2</vt:lpstr>
      <vt:lpstr>TelKom</vt:lpstr>
      <vt:lpstr>Tryb</vt:lpstr>
      <vt:lpstr>Ulica</vt:lpstr>
      <vt:lpstr>Wojewodztwo</vt:lpstr>
      <vt:lpstr>wsparcie1</vt:lpstr>
      <vt:lpstr>wsparcie2</vt:lpstr>
      <vt:lpstr>wsparcie3</vt:lpstr>
      <vt:lpstr>wydzial</vt:lpstr>
      <vt:lpstr>wykszt</vt:lpstr>
      <vt:lpstr>ZatrudnionyW</vt:lpstr>
      <vt:lpstr>Zawód</vt:lpstr>
      <vt:lpstr>zNiepełnosp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jsobczak</dc:creator>
  <cp:lastModifiedBy>Monika</cp:lastModifiedBy>
  <cp:lastPrinted>2018-08-31T07:18:39Z</cp:lastPrinted>
  <dcterms:created xsi:type="dcterms:W3CDTF">2010-08-09T08:12:15Z</dcterms:created>
  <dcterms:modified xsi:type="dcterms:W3CDTF">2018-11-19T13:36:21Z</dcterms:modified>
</cp:coreProperties>
</file>